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الرقم القياسي للمحافظات 2017" sheetId="1" r:id="rId1"/>
    <sheet name="الرقم القياسي للعراق لاشهر 2017" sheetId="2" r:id="rId2"/>
    <sheet name="الرقم القياسي لشهر تموز 2017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X46" i="3" l="1"/>
  <c r="AA46" i="3" s="1"/>
  <c r="Y45" i="3"/>
  <c r="X45" i="3"/>
  <c r="AA45" i="3" s="1"/>
  <c r="Y44" i="3"/>
  <c r="X44" i="3"/>
  <c r="AA44" i="3" s="1"/>
  <c r="AH43" i="3"/>
  <c r="AI43" i="3" s="1"/>
  <c r="AA43" i="3"/>
  <c r="Y43" i="3"/>
  <c r="X43" i="3"/>
  <c r="AI42" i="3"/>
  <c r="AH42" i="3"/>
  <c r="Y42" i="3"/>
  <c r="X42" i="3"/>
  <c r="AA42" i="3" s="1"/>
  <c r="H42" i="3"/>
  <c r="G42" i="3"/>
  <c r="AI41" i="3"/>
  <c r="AH41" i="3"/>
  <c r="Y41" i="3"/>
  <c r="X41" i="3"/>
  <c r="AA41" i="3" s="1"/>
  <c r="H41" i="3"/>
  <c r="G41" i="3"/>
  <c r="AI40" i="3"/>
  <c r="AH40" i="3"/>
  <c r="Y40" i="3"/>
  <c r="X40" i="3"/>
  <c r="AA40" i="3" s="1"/>
  <c r="H40" i="3"/>
  <c r="G40" i="3"/>
  <c r="AI39" i="3"/>
  <c r="AH39" i="3"/>
  <c r="Y39" i="3"/>
  <c r="X39" i="3"/>
  <c r="AA39" i="3" s="1"/>
  <c r="H39" i="3"/>
  <c r="G39" i="3"/>
  <c r="AI38" i="3"/>
  <c r="AH38" i="3"/>
  <c r="Y38" i="3"/>
  <c r="X38" i="3"/>
  <c r="AA38" i="3" s="1"/>
  <c r="H38" i="3"/>
  <c r="G38" i="3"/>
  <c r="AI37" i="3"/>
  <c r="AH37" i="3"/>
  <c r="Y37" i="3"/>
  <c r="X37" i="3"/>
  <c r="AA37" i="3" s="1"/>
  <c r="H37" i="3"/>
  <c r="G37" i="3"/>
  <c r="AI36" i="3"/>
  <c r="AH36" i="3"/>
  <c r="Y36" i="3"/>
  <c r="X36" i="3"/>
  <c r="AA36" i="3" s="1"/>
  <c r="H36" i="3"/>
  <c r="G36" i="3"/>
  <c r="AI35" i="3"/>
  <c r="AH35" i="3"/>
  <c r="Y35" i="3"/>
  <c r="X35" i="3"/>
  <c r="AA35" i="3" s="1"/>
  <c r="H35" i="3"/>
  <c r="G35" i="3"/>
  <c r="AI34" i="3"/>
  <c r="AH34" i="3"/>
  <c r="Y34" i="3"/>
  <c r="X34" i="3"/>
  <c r="H34" i="3"/>
  <c r="G34" i="3"/>
  <c r="AH33" i="3"/>
  <c r="AI33" i="3" s="1"/>
  <c r="H33" i="3"/>
  <c r="G33" i="3"/>
  <c r="AH32" i="3"/>
  <c r="AI32" i="3" s="1"/>
  <c r="H32" i="3"/>
  <c r="G32" i="3"/>
  <c r="AH31" i="3"/>
  <c r="AI31" i="3" s="1"/>
  <c r="H31" i="3"/>
  <c r="G31" i="3"/>
  <c r="AH30" i="3"/>
  <c r="AI30" i="3" s="1"/>
  <c r="H30" i="3"/>
  <c r="G30" i="3"/>
  <c r="AH29" i="3"/>
  <c r="AI29" i="3" s="1"/>
  <c r="H29" i="3"/>
  <c r="G29" i="3"/>
  <c r="AH28" i="3"/>
  <c r="AI28" i="3" s="1"/>
  <c r="W28" i="3"/>
  <c r="V28" i="3"/>
  <c r="H28" i="3"/>
  <c r="G28" i="3"/>
  <c r="AI27" i="3"/>
  <c r="AH27" i="3"/>
  <c r="H27" i="3"/>
  <c r="G27" i="3"/>
  <c r="AI26" i="3"/>
  <c r="AH26" i="3"/>
  <c r="H26" i="3"/>
  <c r="G26" i="3"/>
  <c r="AI25" i="3"/>
  <c r="AH25" i="3"/>
  <c r="X25" i="3"/>
  <c r="H25" i="3"/>
  <c r="G25" i="3"/>
  <c r="AH24" i="3"/>
  <c r="AI24" i="3" s="1"/>
  <c r="H24" i="3"/>
  <c r="G24" i="3"/>
  <c r="AH23" i="3"/>
  <c r="AI23" i="3" s="1"/>
  <c r="AA23" i="3"/>
  <c r="X23" i="3"/>
  <c r="H23" i="3"/>
  <c r="G23" i="3"/>
  <c r="AH22" i="3"/>
  <c r="AI22" i="3" s="1"/>
  <c r="AA22" i="3"/>
  <c r="Y22" i="3"/>
  <c r="X22" i="3"/>
  <c r="H22" i="3"/>
  <c r="G22" i="3"/>
  <c r="AH21" i="3"/>
  <c r="AI21" i="3" s="1"/>
  <c r="AA21" i="3"/>
  <c r="Y21" i="3"/>
  <c r="X21" i="3"/>
  <c r="H21" i="3"/>
  <c r="G21" i="3"/>
  <c r="AH20" i="3"/>
  <c r="AI20" i="3" s="1"/>
  <c r="AA20" i="3"/>
  <c r="Y20" i="3"/>
  <c r="X20" i="3"/>
  <c r="H20" i="3"/>
  <c r="G20" i="3"/>
  <c r="AH19" i="3"/>
  <c r="AI19" i="3" s="1"/>
  <c r="AA19" i="3"/>
  <c r="Y19" i="3"/>
  <c r="X19" i="3"/>
  <c r="H19" i="3"/>
  <c r="G19" i="3"/>
  <c r="AH18" i="3"/>
  <c r="AI18" i="3" s="1"/>
  <c r="AA18" i="3"/>
  <c r="Y18" i="3"/>
  <c r="X18" i="3"/>
  <c r="H18" i="3"/>
  <c r="G18" i="3"/>
  <c r="AH17" i="3"/>
  <c r="AI17" i="3" s="1"/>
  <c r="AA17" i="3"/>
  <c r="Y17" i="3"/>
  <c r="X17" i="3"/>
  <c r="H17" i="3"/>
  <c r="G17" i="3"/>
  <c r="AH16" i="3"/>
  <c r="AI16" i="3" s="1"/>
  <c r="AA16" i="3"/>
  <c r="Y16" i="3"/>
  <c r="X16" i="3"/>
  <c r="H16" i="3"/>
  <c r="G16" i="3"/>
  <c r="AH15" i="3"/>
  <c r="AI15" i="3" s="1"/>
  <c r="AA15" i="3"/>
  <c r="Y15" i="3"/>
  <c r="X15" i="3"/>
  <c r="H15" i="3"/>
  <c r="G15" i="3"/>
  <c r="AH14" i="3"/>
  <c r="AI14" i="3" s="1"/>
  <c r="AA14" i="3"/>
  <c r="Y14" i="3"/>
  <c r="X14" i="3"/>
  <c r="H14" i="3"/>
  <c r="G14" i="3"/>
  <c r="AH13" i="3"/>
  <c r="AI13" i="3" s="1"/>
  <c r="AA13" i="3"/>
  <c r="Y13" i="3"/>
  <c r="X13" i="3"/>
  <c r="H13" i="3"/>
  <c r="G13" i="3"/>
  <c r="AH12" i="3"/>
  <c r="AI12" i="3" s="1"/>
  <c r="AA12" i="3"/>
  <c r="Y12" i="3"/>
  <c r="X12" i="3"/>
  <c r="H12" i="3"/>
  <c r="G12" i="3"/>
  <c r="AH11" i="3"/>
  <c r="AI11" i="3" s="1"/>
  <c r="Y11" i="3"/>
  <c r="Y23" i="3" s="1"/>
  <c r="X11" i="3"/>
  <c r="H11" i="3"/>
  <c r="G11" i="3"/>
  <c r="AI10" i="3"/>
  <c r="AH10" i="3"/>
  <c r="H10" i="3"/>
  <c r="G10" i="3"/>
  <c r="AI9" i="3"/>
  <c r="AH9" i="3"/>
  <c r="H9" i="3"/>
  <c r="G9" i="3"/>
  <c r="AI8" i="3"/>
  <c r="AH8" i="3"/>
  <c r="H8" i="3"/>
  <c r="G8" i="3"/>
  <c r="AI7" i="3"/>
  <c r="AH7" i="3"/>
  <c r="H7" i="3"/>
  <c r="G7" i="3"/>
  <c r="AI6" i="3"/>
  <c r="AH6" i="3"/>
  <c r="H6" i="3"/>
  <c r="G6" i="3"/>
  <c r="H5" i="3"/>
  <c r="G5" i="3"/>
  <c r="AC2" i="3"/>
  <c r="X2" i="3"/>
  <c r="Q44" i="2"/>
  <c r="R44" i="2" s="1"/>
  <c r="Q43" i="2"/>
  <c r="R43" i="2" s="1"/>
  <c r="Q42" i="2"/>
  <c r="R42" i="2" s="1"/>
  <c r="P42" i="2"/>
  <c r="Q41" i="2"/>
  <c r="R41" i="2" s="1"/>
  <c r="P41" i="2"/>
  <c r="Q40" i="2"/>
  <c r="R40" i="2" s="1"/>
  <c r="P40" i="2"/>
  <c r="R39" i="2"/>
  <c r="Q39" i="2"/>
  <c r="P39" i="2"/>
  <c r="Q38" i="2"/>
  <c r="R38" i="2" s="1"/>
  <c r="P38" i="2"/>
  <c r="Q37" i="2"/>
  <c r="R37" i="2" s="1"/>
  <c r="P37" i="2"/>
  <c r="Q36" i="2"/>
  <c r="R36" i="2" s="1"/>
  <c r="P36" i="2"/>
  <c r="R35" i="2"/>
  <c r="Q35" i="2"/>
  <c r="P35" i="2"/>
  <c r="Q34" i="2"/>
  <c r="R34" i="2" s="1"/>
  <c r="P34" i="2"/>
  <c r="Q33" i="2"/>
  <c r="R33" i="2" s="1"/>
  <c r="P33" i="2"/>
  <c r="Q32" i="2"/>
  <c r="R32" i="2" s="1"/>
  <c r="P32" i="2"/>
  <c r="R31" i="2"/>
  <c r="Q31" i="2"/>
  <c r="P31" i="2"/>
  <c r="Q30" i="2"/>
  <c r="R30" i="2" s="1"/>
  <c r="P30" i="2"/>
  <c r="Q29" i="2"/>
  <c r="R29" i="2" s="1"/>
  <c r="P29" i="2"/>
  <c r="Q28" i="2"/>
  <c r="R28" i="2" s="1"/>
  <c r="P28" i="2"/>
  <c r="R27" i="2"/>
  <c r="Q27" i="2"/>
  <c r="P27" i="2"/>
  <c r="Q26" i="2"/>
  <c r="R26" i="2" s="1"/>
  <c r="P26" i="2"/>
  <c r="Q25" i="2"/>
  <c r="R25" i="2" s="1"/>
  <c r="P25" i="2"/>
  <c r="Q24" i="2"/>
  <c r="R24" i="2" s="1"/>
  <c r="P24" i="2"/>
  <c r="R23" i="2"/>
  <c r="Q23" i="2"/>
  <c r="P23" i="2"/>
  <c r="Q22" i="2"/>
  <c r="R22" i="2" s="1"/>
  <c r="P22" i="2"/>
  <c r="Q21" i="2"/>
  <c r="R21" i="2" s="1"/>
  <c r="P21" i="2"/>
  <c r="Q20" i="2"/>
  <c r="R20" i="2" s="1"/>
  <c r="P20" i="2"/>
  <c r="R19" i="2"/>
  <c r="Q19" i="2"/>
  <c r="P19" i="2"/>
  <c r="Q18" i="2"/>
  <c r="R18" i="2" s="1"/>
  <c r="P18" i="2"/>
  <c r="Q17" i="2"/>
  <c r="R17" i="2" s="1"/>
  <c r="P17" i="2"/>
  <c r="Q16" i="2"/>
  <c r="R16" i="2" s="1"/>
  <c r="P16" i="2"/>
  <c r="R15" i="2"/>
  <c r="Q15" i="2"/>
  <c r="P15" i="2"/>
  <c r="Q14" i="2"/>
  <c r="R14" i="2" s="1"/>
  <c r="P14" i="2"/>
  <c r="Q13" i="2"/>
  <c r="R13" i="2" s="1"/>
  <c r="P13" i="2"/>
  <c r="Q12" i="2"/>
  <c r="R12" i="2" s="1"/>
  <c r="P12" i="2"/>
  <c r="R11" i="2"/>
  <c r="Q11" i="2"/>
  <c r="P11" i="2"/>
  <c r="Q10" i="2"/>
  <c r="R10" i="2" s="1"/>
  <c r="P10" i="2"/>
  <c r="Q9" i="2"/>
  <c r="R9" i="2" s="1"/>
  <c r="P9" i="2"/>
  <c r="Q8" i="2"/>
  <c r="R8" i="2" s="1"/>
  <c r="P8" i="2"/>
  <c r="R7" i="2"/>
  <c r="Q7" i="2"/>
  <c r="P7" i="2"/>
  <c r="Q6" i="2"/>
  <c r="R6" i="2" s="1"/>
  <c r="P6" i="2"/>
  <c r="W44" i="1"/>
  <c r="X44" i="1" s="1"/>
  <c r="W43" i="1"/>
  <c r="X43" i="1" s="1"/>
  <c r="U43" i="1"/>
  <c r="V43" i="1" s="1"/>
  <c r="W42" i="1"/>
  <c r="X42" i="1" s="1"/>
  <c r="U42" i="1"/>
  <c r="V42" i="1" s="1"/>
  <c r="W41" i="1"/>
  <c r="X41" i="1" s="1"/>
  <c r="U41" i="1"/>
  <c r="V41" i="1" s="1"/>
  <c r="W40" i="1"/>
  <c r="X40" i="1" s="1"/>
  <c r="U40" i="1"/>
  <c r="V40" i="1" s="1"/>
  <c r="W39" i="1"/>
  <c r="X39" i="1" s="1"/>
  <c r="U39" i="1"/>
  <c r="V39" i="1" s="1"/>
  <c r="W38" i="1"/>
  <c r="X38" i="1" s="1"/>
  <c r="U38" i="1"/>
  <c r="V38" i="1" s="1"/>
  <c r="W37" i="1"/>
  <c r="X37" i="1" s="1"/>
  <c r="U37" i="1"/>
  <c r="V37" i="1" s="1"/>
  <c r="W36" i="1"/>
  <c r="X36" i="1" s="1"/>
  <c r="U36" i="1"/>
  <c r="V36" i="1" s="1"/>
  <c r="W35" i="1"/>
  <c r="X35" i="1" s="1"/>
  <c r="U35" i="1"/>
  <c r="V35" i="1" s="1"/>
  <c r="W34" i="1"/>
  <c r="X34" i="1" s="1"/>
  <c r="U34" i="1"/>
  <c r="V34" i="1" s="1"/>
  <c r="W33" i="1"/>
  <c r="X33" i="1" s="1"/>
  <c r="U33" i="1"/>
  <c r="V33" i="1" s="1"/>
  <c r="W32" i="1"/>
  <c r="X32" i="1" s="1"/>
  <c r="U32" i="1"/>
  <c r="V32" i="1" s="1"/>
  <c r="W31" i="1"/>
  <c r="X31" i="1" s="1"/>
  <c r="U31" i="1"/>
  <c r="V31" i="1" s="1"/>
  <c r="W30" i="1"/>
  <c r="X30" i="1" s="1"/>
  <c r="U30" i="1"/>
  <c r="V30" i="1" s="1"/>
  <c r="W29" i="1"/>
  <c r="X29" i="1" s="1"/>
  <c r="U29" i="1"/>
  <c r="V29" i="1" s="1"/>
  <c r="W28" i="1"/>
  <c r="X28" i="1" s="1"/>
  <c r="U28" i="1"/>
  <c r="V28" i="1" s="1"/>
  <c r="W27" i="1"/>
  <c r="X27" i="1" s="1"/>
  <c r="U27" i="1"/>
  <c r="V27" i="1" s="1"/>
  <c r="W26" i="1"/>
  <c r="X26" i="1" s="1"/>
  <c r="U26" i="1"/>
  <c r="V26" i="1" s="1"/>
  <c r="W25" i="1"/>
  <c r="X25" i="1" s="1"/>
  <c r="U25" i="1"/>
  <c r="V25" i="1" s="1"/>
  <c r="W24" i="1"/>
  <c r="X24" i="1" s="1"/>
  <c r="U24" i="1"/>
  <c r="V24" i="1" s="1"/>
  <c r="W23" i="1"/>
  <c r="X23" i="1" s="1"/>
  <c r="U23" i="1"/>
  <c r="V23" i="1" s="1"/>
  <c r="W22" i="1"/>
  <c r="X22" i="1" s="1"/>
  <c r="U22" i="1"/>
  <c r="V22" i="1" s="1"/>
  <c r="W21" i="1"/>
  <c r="X21" i="1" s="1"/>
  <c r="U21" i="1"/>
  <c r="V21" i="1" s="1"/>
  <c r="W20" i="1"/>
  <c r="X20" i="1" s="1"/>
  <c r="U20" i="1"/>
  <c r="V20" i="1" s="1"/>
  <c r="W19" i="1"/>
  <c r="X19" i="1" s="1"/>
  <c r="U19" i="1"/>
  <c r="V19" i="1" s="1"/>
  <c r="W18" i="1"/>
  <c r="X18" i="1" s="1"/>
  <c r="U18" i="1"/>
  <c r="V18" i="1" s="1"/>
  <c r="W17" i="1"/>
  <c r="X17" i="1" s="1"/>
  <c r="U17" i="1"/>
  <c r="V17" i="1" s="1"/>
  <c r="W16" i="1"/>
  <c r="X16" i="1" s="1"/>
  <c r="U16" i="1"/>
  <c r="V16" i="1" s="1"/>
  <c r="W15" i="1"/>
  <c r="X15" i="1" s="1"/>
  <c r="U15" i="1"/>
  <c r="V15" i="1" s="1"/>
  <c r="W14" i="1"/>
  <c r="X14" i="1" s="1"/>
  <c r="U14" i="1"/>
  <c r="V14" i="1" s="1"/>
  <c r="W13" i="1"/>
  <c r="X13" i="1" s="1"/>
  <c r="U13" i="1"/>
  <c r="V13" i="1" s="1"/>
  <c r="W12" i="1"/>
  <c r="X12" i="1" s="1"/>
  <c r="U12" i="1"/>
  <c r="V12" i="1" s="1"/>
  <c r="W11" i="1"/>
  <c r="X11" i="1" s="1"/>
  <c r="U11" i="1"/>
  <c r="V11" i="1" s="1"/>
  <c r="W10" i="1"/>
  <c r="X10" i="1" s="1"/>
  <c r="U10" i="1"/>
  <c r="V10" i="1" s="1"/>
  <c r="W9" i="1"/>
  <c r="X9" i="1" s="1"/>
  <c r="U9" i="1"/>
  <c r="V9" i="1" s="1"/>
  <c r="W8" i="1"/>
  <c r="X8" i="1" s="1"/>
  <c r="U8" i="1"/>
  <c r="V8" i="1" s="1"/>
  <c r="W7" i="1"/>
  <c r="X7" i="1" s="1"/>
  <c r="U7" i="1"/>
  <c r="V7" i="1" s="1"/>
  <c r="W6" i="1"/>
  <c r="X6" i="1" s="1"/>
  <c r="U6" i="1"/>
  <c r="V6" i="1" s="1"/>
  <c r="Z35" i="3" l="1"/>
  <c r="Z37" i="3"/>
  <c r="Z45" i="3"/>
  <c r="Z22" i="3"/>
  <c r="Z21" i="3"/>
  <c r="Z20" i="3"/>
  <c r="Z19" i="3"/>
  <c r="Z18" i="3"/>
  <c r="Z17" i="3"/>
  <c r="Z16" i="3"/>
  <c r="Z15" i="3"/>
  <c r="Z14" i="3"/>
  <c r="Z13" i="3"/>
  <c r="Z12" i="3"/>
  <c r="Z11" i="3"/>
  <c r="Z34" i="3"/>
  <c r="Z40" i="3"/>
  <c r="Z42" i="3"/>
  <c r="Y46" i="3"/>
  <c r="Z43" i="3" s="1"/>
  <c r="Z23" i="3" l="1"/>
  <c r="Z38" i="3"/>
  <c r="Z41" i="3"/>
  <c r="Z44" i="3"/>
  <c r="Z36" i="3"/>
  <c r="Z46" i="3" s="1"/>
  <c r="Z39" i="3"/>
</calcChain>
</file>

<file path=xl/sharedStrings.xml><?xml version="1.0" encoding="utf-8"?>
<sst xmlns="http://schemas.openxmlformats.org/spreadsheetml/2006/main" count="597" uniqueCount="157">
  <si>
    <t xml:space="preserve">        </t>
  </si>
  <si>
    <t xml:space="preserve"> جدول (5) :الارقام القياسية لاسعار المستهلك حسب المحافظات لشهر تموز 2017</t>
  </si>
  <si>
    <t>(2012=100)</t>
  </si>
  <si>
    <t>ت</t>
  </si>
  <si>
    <t>القسم / المجموعة الرئيسية /المجموعة الفرعية</t>
  </si>
  <si>
    <t>الرقم القياسي</t>
  </si>
  <si>
    <t>السليمانية</t>
  </si>
  <si>
    <t>اربيل</t>
  </si>
  <si>
    <t>دهوك</t>
  </si>
  <si>
    <t>نينوى</t>
  </si>
  <si>
    <t>كركوك</t>
  </si>
  <si>
    <t>ديالى</t>
  </si>
  <si>
    <t>الانبار</t>
  </si>
  <si>
    <t>بغداد</t>
  </si>
  <si>
    <t>صلاح الدين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</si>
  <si>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</si>
  <si>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</si>
  <si>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</si>
  <si>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</si>
  <si>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</si>
  <si>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</si>
  <si>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</si>
  <si>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</si>
  <si>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</si>
  <si>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01</t>
  </si>
  <si>
    <t>الاغذية والمشروبات غير الكحولية</t>
  </si>
  <si>
    <t>011</t>
  </si>
  <si>
    <t>الاغذية</t>
  </si>
  <si>
    <t>0111</t>
  </si>
  <si>
    <t>الخبز والحبوب</t>
  </si>
  <si>
    <t>0112</t>
  </si>
  <si>
    <t xml:space="preserve">اللحوم  </t>
  </si>
  <si>
    <t>0113</t>
  </si>
  <si>
    <t xml:space="preserve">الأسماك </t>
  </si>
  <si>
    <t>0114</t>
  </si>
  <si>
    <t>اللبن والجبن والبيض</t>
  </si>
  <si>
    <t>0115</t>
  </si>
  <si>
    <t>الزيوت والدهون</t>
  </si>
  <si>
    <t>0116</t>
  </si>
  <si>
    <t>الفواكه</t>
  </si>
  <si>
    <t>0117</t>
  </si>
  <si>
    <t>الخضراوات</t>
  </si>
  <si>
    <t>0118</t>
  </si>
  <si>
    <t>السكر والمنتجات السكرية</t>
  </si>
  <si>
    <t>0119</t>
  </si>
  <si>
    <t>منتجات الأغذية الاخرى</t>
  </si>
  <si>
    <t>012</t>
  </si>
  <si>
    <t xml:space="preserve"> المشروبات غير الكحولية</t>
  </si>
  <si>
    <t>02</t>
  </si>
  <si>
    <t xml:space="preserve"> التبغ</t>
  </si>
  <si>
    <t>03</t>
  </si>
  <si>
    <t>الملابس والاحذية</t>
  </si>
  <si>
    <t>031</t>
  </si>
  <si>
    <t>الملابس</t>
  </si>
  <si>
    <t>0311</t>
  </si>
  <si>
    <t>مواد الملابس</t>
  </si>
  <si>
    <t>0312</t>
  </si>
  <si>
    <t>0313</t>
  </si>
  <si>
    <t xml:space="preserve">الاصناف الاخرى للملابس ولواحق الملابس                                          </t>
  </si>
  <si>
    <t>0314</t>
  </si>
  <si>
    <t xml:space="preserve">تنظيف الملابس </t>
  </si>
  <si>
    <t>032</t>
  </si>
  <si>
    <t>الاحذية</t>
  </si>
  <si>
    <t>04</t>
  </si>
  <si>
    <t xml:space="preserve">السكن ، المياه ، الكهرباء، الغاز </t>
  </si>
  <si>
    <t>0411</t>
  </si>
  <si>
    <t>الايجار</t>
  </si>
  <si>
    <t>0431</t>
  </si>
  <si>
    <t>صيانة وخدمات المسكن</t>
  </si>
  <si>
    <t>0441</t>
  </si>
  <si>
    <t>امدادات المياه والكهرباء</t>
  </si>
  <si>
    <t>0451</t>
  </si>
  <si>
    <t>الوقود( البنزين و النفط و الغاز )</t>
  </si>
  <si>
    <t>05</t>
  </si>
  <si>
    <t>التجهيزات والمعدات المنزلية والصيانة</t>
  </si>
  <si>
    <t>051</t>
  </si>
  <si>
    <t xml:space="preserve">الاثاث والتجهيزات </t>
  </si>
  <si>
    <t>052</t>
  </si>
  <si>
    <t>الاجهزة المنزلية</t>
  </si>
  <si>
    <t>06</t>
  </si>
  <si>
    <t xml:space="preserve"> الصحة</t>
  </si>
  <si>
    <t>07</t>
  </si>
  <si>
    <t>النقل</t>
  </si>
  <si>
    <t>08</t>
  </si>
  <si>
    <t>الاتصال</t>
  </si>
  <si>
    <t>09</t>
  </si>
  <si>
    <t>الترفيه والثقافة</t>
  </si>
  <si>
    <t>10</t>
  </si>
  <si>
    <t>التعليم</t>
  </si>
  <si>
    <t>11</t>
  </si>
  <si>
    <t xml:space="preserve">المطاعم </t>
  </si>
  <si>
    <t>12</t>
  </si>
  <si>
    <t xml:space="preserve"> السلع والخدمات المتنوعة</t>
  </si>
  <si>
    <t>00</t>
  </si>
  <si>
    <t>الرقم القياسي العام</t>
  </si>
  <si>
    <t>* لم تحتسب ارقام قياسية لمحافظات الانبار ونينوى بسبب الاوضاع السائدة فيها .</t>
  </si>
  <si>
    <t>جدول (6) :الارقام القياسية لاسعار المستهلك في العراق حسب اشهر سنة 2017</t>
  </si>
  <si>
    <t>الوزن</t>
  </si>
  <si>
    <t xml:space="preserve">كانون الثاني </t>
  </si>
  <si>
    <t xml:space="preserve">شباط </t>
  </si>
  <si>
    <t xml:space="preserve">اذار </t>
  </si>
  <si>
    <t>نيسان</t>
  </si>
  <si>
    <t xml:space="preserve">ايار 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</si>
  <si>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</si>
  <si>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</si>
  <si>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</si>
  <si>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</si>
  <si>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</si>
  <si>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</si>
  <si>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</si>
  <si>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المعدل</t>
  </si>
  <si>
    <t>الرقم القياسي العام بعد الاستبعاد</t>
  </si>
  <si>
    <r>
      <t xml:space="preserve"> جدول (1) :الرقم القياسي لاسعار المستهلك في العراق لشهر </t>
    </r>
    <r>
      <rPr>
        <b/>
        <sz val="12"/>
        <rFont val="Simplified Arabic"/>
        <family val="1"/>
      </rPr>
      <t xml:space="preserve"> </t>
    </r>
  </si>
  <si>
    <t>تموز 2017</t>
  </si>
  <si>
    <t>جدول (4) : الرقم القياسي لاسعار المستهلك حسب المناطق لشهر</t>
  </si>
  <si>
    <t xml:space="preserve">جدول (5) :الرقم القياسي لاسعار المستهلك حسب المناطق  </t>
  </si>
  <si>
    <r>
      <t xml:space="preserve"> </t>
    </r>
    <r>
      <rPr>
        <b/>
        <sz val="12"/>
        <rFont val="Simplified Arabic"/>
        <family val="1"/>
      </rPr>
      <t xml:space="preserve">جدول (6) : معدلات التغير لشهر </t>
    </r>
    <r>
      <rPr>
        <b/>
        <sz val="12"/>
        <color indexed="12"/>
        <rFont val="Simplified Arabic"/>
        <family val="1"/>
      </rPr>
      <t>تموز 2017</t>
    </r>
    <r>
      <rPr>
        <b/>
        <sz val="12"/>
        <rFont val="Simplified Arabic"/>
        <family val="1"/>
      </rPr>
      <t xml:space="preserve"> حسب المناطق </t>
    </r>
  </si>
  <si>
    <t xml:space="preserve">  جدول (2) :مساهمات الاقسام في معدل التغير الشهري لشهر  </t>
  </si>
  <si>
    <t>في الشهر السابق ونفس الشهر من السنة السابقة</t>
  </si>
  <si>
    <t>بالمقارنة مع الشهر السابق ونفس الشهر من السنة السابقة</t>
  </si>
  <si>
    <t>(100=2012)</t>
  </si>
  <si>
    <t>(100=2007)</t>
  </si>
  <si>
    <t xml:space="preserve">معدلات التغير في الشهر الحالي بالمقارنة مع </t>
  </si>
  <si>
    <t xml:space="preserve">منطقة كردستان </t>
  </si>
  <si>
    <t xml:space="preserve">منطقة الوسط </t>
  </si>
  <si>
    <t xml:space="preserve">منطقة الجنوب </t>
  </si>
  <si>
    <t xml:space="preserve"> منطقة كردستان </t>
  </si>
  <si>
    <t xml:space="preserve"> منطقة الوسط </t>
  </si>
  <si>
    <t>تموز 2016</t>
  </si>
  <si>
    <t xml:space="preserve"> حزيران 2017   </t>
  </si>
  <si>
    <t xml:space="preserve">  تموز  2017 </t>
  </si>
  <si>
    <t xml:space="preserve">القسم </t>
  </si>
  <si>
    <t xml:space="preserve">حزيران 2017      </t>
  </si>
  <si>
    <t xml:space="preserve">تموز 2017     </t>
  </si>
  <si>
    <t>معدل التغير الشهري %</t>
  </si>
  <si>
    <t>المساهمة في معدل التغير الشهري للرقم القياسي العام</t>
  </si>
  <si>
    <t>المساهمة في معدل التغير الشهري للرقم القياسي العام %</t>
  </si>
  <si>
    <t>mean</t>
  </si>
  <si>
    <t>CV</t>
  </si>
  <si>
    <t xml:space="preserve">  حزيران 2017        </t>
  </si>
  <si>
    <t>تموز  2016</t>
  </si>
  <si>
    <t xml:space="preserve"> حزيران 2017     </t>
  </si>
  <si>
    <t xml:space="preserve">تموز  2016 </t>
  </si>
  <si>
    <t xml:space="preserve">  حزيران 2017     </t>
  </si>
  <si>
    <r>
      <t xml:space="preserve">     المقارنة     مع شهر </t>
    </r>
    <r>
      <rPr>
        <b/>
        <sz val="8"/>
        <color indexed="12"/>
        <rFont val="Simplified Arabic"/>
        <family val="1"/>
      </rPr>
      <t xml:space="preserve">حزيران 2017   </t>
    </r>
  </si>
  <si>
    <r>
      <t xml:space="preserve">    المقارنة        مع شهر      </t>
    </r>
    <r>
      <rPr>
        <b/>
        <sz val="8"/>
        <color indexed="12"/>
        <rFont val="Simplified Arabic"/>
        <family val="1"/>
      </rPr>
      <t xml:space="preserve">تموز 2016  </t>
    </r>
    <r>
      <rPr>
        <b/>
        <sz val="8"/>
        <rFont val="Simplified Arabic"/>
        <family val="1"/>
      </rPr>
      <t xml:space="preserve"> </t>
    </r>
  </si>
  <si>
    <r>
      <t xml:space="preserve">     المقارنة          مع شهر       </t>
    </r>
    <r>
      <rPr>
        <b/>
        <sz val="8"/>
        <color indexed="62"/>
        <rFont val="Simplified Arabic"/>
        <family val="1"/>
      </rPr>
      <t>تموز</t>
    </r>
    <r>
      <rPr>
        <b/>
        <sz val="8"/>
        <color indexed="12"/>
        <rFont val="Simplified Arabic"/>
        <family val="1"/>
      </rPr>
      <t xml:space="preserve">  2016   </t>
    </r>
  </si>
  <si>
    <r>
      <t xml:space="preserve">     المقارنة     مع شهر </t>
    </r>
    <r>
      <rPr>
        <b/>
        <sz val="8"/>
        <color indexed="12"/>
        <rFont val="Simplified Arabic"/>
        <family val="1"/>
      </rPr>
      <t xml:space="preserve">حزيران  2017 </t>
    </r>
    <r>
      <rPr>
        <b/>
        <sz val="8"/>
        <rFont val="Simplified Arabic"/>
        <family val="1"/>
      </rPr>
      <t xml:space="preserve">  </t>
    </r>
  </si>
  <si>
    <r>
      <t xml:space="preserve">    المقارنة     مع شهر </t>
    </r>
    <r>
      <rPr>
        <b/>
        <sz val="8"/>
        <color indexed="12"/>
        <rFont val="Simplified Arabic"/>
        <family val="1"/>
      </rPr>
      <t xml:space="preserve">تموز 2016   </t>
    </r>
  </si>
  <si>
    <t xml:space="preserve">  جدول (3) :مساهمات الاقسام في معدل التغير السنوي لشهر </t>
  </si>
  <si>
    <t>معدل التغير السنوي %</t>
  </si>
  <si>
    <t>المساهمة في معدل التغير السنوي للرقم القياسي العام</t>
  </si>
  <si>
    <t>المساهمة في معدل التغير السنوي للرقم القياسي العام %</t>
  </si>
  <si>
    <t>0412</t>
  </si>
  <si>
    <t>0413</t>
  </si>
  <si>
    <t>0414</t>
  </si>
  <si>
    <t>الرقم القياسي بعد الاستبعاد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</si>
</sst>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2" x14ac:knownFonts="1">
    <font>
      <sz val="11"/>
      <color theme="1"/>
      <name val="Arial"/>
      <family val="2"/>
      <scheme val="minor"/>
    </font>
    <font>
      <b/>
      <sz val="14"/>
      <name val="Simplified Arabic"/>
      <family val="1"/>
    </font>
    <font>
      <b/>
      <sz val="10"/>
      <name val="Simplified Arabic"/>
      <family val="1"/>
    </font>
    <font>
      <b/>
      <sz val="14"/>
      <color indexed="12"/>
      <name val="Simplified Arabic"/>
      <family val="1"/>
    </font>
    <font>
      <b/>
      <sz val="11"/>
      <name val="Simplified Arabic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8"/>
      <name val="Arial"/>
      <family val="2"/>
    </font>
    <font>
      <b/>
      <sz val="8"/>
      <name val="Simplified Arabic"/>
      <family val="1"/>
    </font>
    <font>
      <b/>
      <sz val="12"/>
      <name val="Simplified Arabic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color indexed="12"/>
      <name val="Simplified Arabic"/>
      <family val="1"/>
    </font>
    <font>
      <b/>
      <sz val="12"/>
      <name val="Arial"/>
      <family val="2"/>
    </font>
    <font>
      <sz val="10"/>
      <name val="Arial"/>
      <family val="2"/>
    </font>
    <font>
      <i/>
      <sz val="14"/>
      <color indexed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  <scheme val="major"/>
    </font>
    <font>
      <i/>
      <sz val="10"/>
      <name val="Times New Roman"/>
      <family val="1"/>
    </font>
    <font>
      <i/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scheme val="major"/>
    </font>
    <font>
      <b/>
      <sz val="7"/>
      <name val="Simplified Arabic"/>
      <family val="1"/>
    </font>
    <font>
      <b/>
      <sz val="7"/>
      <color indexed="12"/>
      <name val="Simplified Arabic"/>
      <family val="1"/>
    </font>
    <font>
      <b/>
      <sz val="10"/>
      <name val="Arial"/>
      <family val="2"/>
    </font>
    <font>
      <b/>
      <sz val="6"/>
      <name val="Arial"/>
      <family val="2"/>
    </font>
    <font>
      <b/>
      <sz val="8"/>
      <color indexed="12"/>
      <name val="Simplified Arabic"/>
      <family val="1"/>
    </font>
    <font>
      <b/>
      <sz val="8"/>
      <color indexed="62"/>
      <name val="Simplified Arabic"/>
      <family val="1"/>
    </font>
    <font>
      <b/>
      <sz val="8"/>
      <color rgb="FF0000FF"/>
      <name val="Simplified Arabic"/>
      <family val="1"/>
    </font>
    <font>
      <sz val="11"/>
      <name val="Arial"/>
      <family val="2"/>
    </font>
    <font>
      <b/>
      <sz val="12"/>
      <color indexed="63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readingOrder="2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readingOrder="2"/>
    </xf>
    <xf numFmtId="164" fontId="2" fillId="0" borderId="1" xfId="0" applyNumberFormat="1" applyFont="1" applyBorder="1" applyAlignment="1">
      <alignment horizontal="center" readingOrder="2"/>
    </xf>
    <xf numFmtId="164" fontId="7" fillId="0" borderId="1" xfId="0" applyNumberFormat="1" applyFont="1" applyBorder="1" applyAlignment="1">
      <alignment vertical="center" readingOrder="2"/>
    </xf>
    <xf numFmtId="164" fontId="5" fillId="0" borderId="0" xfId="0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49" fontId="8" fillId="4" borderId="10" xfId="0" applyNumberFormat="1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right" vertical="center" wrapText="1" readingOrder="2"/>
    </xf>
    <xf numFmtId="164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 wrapText="1" readingOrder="2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2" borderId="11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3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11" xfId="0" applyFont="1" applyFill="1" applyBorder="1" applyAlignment="1" applyProtection="1">
      <alignment horizontal="center" vertical="center" wrapText="1" readingOrder="2"/>
      <protection locked="0"/>
    </xf>
    <xf numFmtId="164" fontId="8" fillId="0" borderId="11" xfId="0" applyNumberFormat="1" applyFont="1" applyFill="1" applyBorder="1" applyAlignment="1" applyProtection="1">
      <alignment horizontal="center" vertical="center" wrapText="1" readingOrder="2"/>
      <protection locked="0"/>
    </xf>
    <xf numFmtId="49" fontId="8" fillId="0" borderId="10" xfId="0" applyNumberFormat="1" applyFont="1" applyFill="1" applyBorder="1" applyAlignment="1">
      <alignment horizontal="center" vertical="center" readingOrder="2"/>
    </xf>
    <xf numFmtId="0" fontId="8" fillId="0" borderId="3" xfId="0" applyFont="1" applyFill="1" applyBorder="1" applyAlignment="1">
      <alignment horizontal="right" vertical="center" readingOrder="2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right" vertical="center" wrapText="1" readingOrder="2"/>
    </xf>
    <xf numFmtId="0" fontId="8" fillId="3" borderId="3" xfId="0" applyFont="1" applyFill="1" applyBorder="1" applyAlignment="1" applyProtection="1">
      <alignment horizontal="center" vertical="center" wrapText="1" readingOrder="2"/>
      <protection locked="0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2" borderId="10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0" borderId="10" xfId="0" applyFont="1" applyFill="1" applyBorder="1" applyAlignment="1" applyProtection="1">
      <alignment horizontal="center" vertical="center" wrapText="1" readingOrder="2"/>
      <protection locked="0"/>
    </xf>
    <xf numFmtId="0" fontId="8" fillId="3" borderId="10" xfId="0" applyFont="1" applyFill="1" applyBorder="1" applyAlignment="1" applyProtection="1">
      <alignment horizontal="center" vertical="center" wrapText="1" readingOrder="2"/>
      <protection locked="0"/>
    </xf>
    <xf numFmtId="49" fontId="2" fillId="0" borderId="7" xfId="0" applyNumberFormat="1" applyFont="1" applyFill="1" applyBorder="1" applyAlignment="1">
      <alignment horizontal="right" vertical="center" readingOrder="2"/>
    </xf>
    <xf numFmtId="164" fontId="8" fillId="0" borderId="0" xfId="0" applyNumberFormat="1" applyFont="1" applyFill="1" applyBorder="1" applyAlignment="1" applyProtection="1">
      <alignment horizontal="right" vertical="center" wrapText="1" readingOrder="2"/>
      <protection locked="0"/>
    </xf>
    <xf numFmtId="164" fontId="10" fillId="0" borderId="7" xfId="0" applyNumberFormat="1" applyFont="1" applyFill="1" applyBorder="1" applyAlignment="1" applyProtection="1">
      <alignment horizontal="left" vertical="center" wrapText="1" readingOrder="2"/>
      <protection locked="0"/>
    </xf>
    <xf numFmtId="164" fontId="8" fillId="0" borderId="7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6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0" borderId="0" xfId="0" applyNumberFormat="1" applyFont="1" applyFill="1" applyBorder="1" applyAlignment="1" applyProtection="1">
      <alignment horizontal="center" vertical="center" wrapText="1" readingOrder="2"/>
      <protection locked="0"/>
    </xf>
    <xf numFmtId="49" fontId="11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readingOrder="2"/>
    </xf>
    <xf numFmtId="0" fontId="9" fillId="0" borderId="0" xfId="0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164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 readingOrder="2"/>
      <protection hidden="1"/>
    </xf>
    <xf numFmtId="165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165" fontId="8" fillId="0" borderId="10" xfId="0" applyNumberFormat="1" applyFont="1" applyFill="1" applyBorder="1" applyAlignment="1" applyProtection="1">
      <alignment horizontal="center" vertical="center"/>
      <protection locked="0"/>
    </xf>
    <xf numFmtId="165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0" applyNumberFormat="1" applyFont="1" applyFill="1" applyBorder="1" applyAlignment="1" applyProtection="1">
      <alignment horizontal="center" vertical="center" wrapText="1" readingOrder="2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 readingOrder="2"/>
      <protection locked="0"/>
    </xf>
    <xf numFmtId="0" fontId="8" fillId="4" borderId="3" xfId="0" applyFont="1" applyFill="1" applyBorder="1" applyAlignment="1">
      <alignment horizontal="right" vertical="center" readingOrder="2"/>
    </xf>
    <xf numFmtId="0" fontId="0" fillId="0" borderId="7" xfId="0" applyBorder="1"/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9" fillId="0" borderId="0" xfId="0" applyFont="1" applyBorder="1" applyAlignment="1">
      <alignment horizontal="left" vertical="center"/>
    </xf>
    <xf numFmtId="17" fontId="1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64" fontId="9" fillId="0" borderId="0" xfId="0" applyNumberFormat="1" applyFont="1" applyBorder="1" applyAlignment="1">
      <alignment vertical="center"/>
    </xf>
    <xf numFmtId="0" fontId="17" fillId="0" borderId="0" xfId="0" applyFont="1" applyAlignment="1"/>
    <xf numFmtId="17" fontId="9" fillId="0" borderId="0" xfId="0" applyNumberFormat="1" applyFont="1" applyAlignment="1">
      <alignment horizontal="center"/>
    </xf>
    <xf numFmtId="17" fontId="14" fillId="0" borderId="0" xfId="0" applyNumberFormat="1" applyFont="1" applyAlignment="1"/>
    <xf numFmtId="0" fontId="10" fillId="0" borderId="1" xfId="0" applyFont="1" applyBorder="1" applyAlignment="1">
      <alignment horizontal="center" vertical="center"/>
    </xf>
    <xf numFmtId="17" fontId="18" fillId="0" borderId="0" xfId="0" applyNumberFormat="1" applyFont="1"/>
    <xf numFmtId="0" fontId="19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0" xfId="0" applyFont="1" applyAlignment="1"/>
    <xf numFmtId="0" fontId="21" fillId="0" borderId="1" xfId="0" applyFont="1" applyBorder="1" applyAlignment="1">
      <alignment horizontal="center"/>
    </xf>
    <xf numFmtId="0" fontId="0" fillId="0" borderId="0" xfId="0" applyBorder="1" applyAlignment="1"/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17" fillId="0" borderId="0" xfId="0" applyFont="1" applyBorder="1" applyAlignment="1"/>
    <xf numFmtId="164" fontId="8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164" fontId="23" fillId="0" borderId="10" xfId="0" applyNumberFormat="1" applyFont="1" applyBorder="1" applyAlignment="1" applyProtection="1">
      <alignment horizontal="center" vertical="center" wrapText="1"/>
      <protection locked="0"/>
    </xf>
    <xf numFmtId="164" fontId="23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" xfId="0" applyNumberFormat="1" applyFont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 readingOrder="2"/>
    </xf>
    <xf numFmtId="164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0" borderId="10" xfId="0" applyNumberFormat="1" applyFont="1" applyFill="1" applyBorder="1" applyAlignment="1" applyProtection="1">
      <alignment horizontal="center" vertical="center"/>
      <protection locked="0" hidden="1"/>
    </xf>
    <xf numFmtId="164" fontId="24" fillId="0" borderId="8" xfId="0" applyNumberFormat="1" applyFont="1" applyBorder="1" applyAlignment="1">
      <alignment horizontal="center" vertical="center" wrapText="1"/>
    </xf>
    <xf numFmtId="164" fontId="24" fillId="5" borderId="8" xfId="0" applyNumberFormat="1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164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Border="1" applyAlignment="1">
      <alignment horizontal="center" vertical="center" readingOrder="2"/>
    </xf>
    <xf numFmtId="49" fontId="8" fillId="6" borderId="10" xfId="0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readingOrder="2"/>
    </xf>
    <xf numFmtId="164" fontId="26" fillId="5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24" fillId="0" borderId="9" xfId="0" applyNumberFormat="1" applyFont="1" applyBorder="1" applyAlignment="1">
      <alignment horizontal="center" vertical="center" wrapText="1"/>
    </xf>
    <xf numFmtId="164" fontId="24" fillId="5" borderId="9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readingOrder="2"/>
    </xf>
    <xf numFmtId="164" fontId="8" fillId="0" borderId="3" xfId="0" applyNumberFormat="1" applyFont="1" applyFill="1" applyBorder="1" applyAlignment="1">
      <alignment horizontal="center" vertical="center" wrapText="1" readingOrder="2"/>
    </xf>
    <xf numFmtId="164" fontId="8" fillId="5" borderId="3" xfId="0" applyNumberFormat="1" applyFont="1" applyFill="1" applyBorder="1" applyAlignment="1">
      <alignment horizontal="center" vertical="center" wrapText="1" readingOrder="2"/>
    </xf>
    <xf numFmtId="164" fontId="8" fillId="0" borderId="3" xfId="0" applyNumberFormat="1" applyFont="1" applyFill="1" applyBorder="1" applyAlignment="1" applyProtection="1">
      <alignment horizontal="center" vertical="center" wrapText="1" readingOrder="1"/>
      <protection locked="0" hidden="1"/>
    </xf>
    <xf numFmtId="164" fontId="8" fillId="0" borderId="10" xfId="0" applyNumberFormat="1" applyFont="1" applyFill="1" applyBorder="1" applyAlignment="1" applyProtection="1">
      <alignment horizontal="center" vertical="center" wrapText="1" readingOrder="1"/>
      <protection locked="0" hidden="1"/>
    </xf>
    <xf numFmtId="164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readingOrder="2"/>
    </xf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 readingOrder="2"/>
    </xf>
    <xf numFmtId="0" fontId="8" fillId="0" borderId="10" xfId="0" applyFont="1" applyFill="1" applyBorder="1" applyAlignment="1">
      <alignment horizontal="right" vertical="center" readingOrder="2"/>
    </xf>
    <xf numFmtId="1" fontId="8" fillId="0" borderId="10" xfId="0" applyNumberFormat="1" applyFont="1" applyFill="1" applyBorder="1" applyAlignment="1">
      <alignment horizontal="center" vertical="center" readingOrder="2"/>
    </xf>
    <xf numFmtId="1" fontId="8" fillId="0" borderId="10" xfId="0" applyNumberFormat="1" applyFont="1" applyFill="1" applyBorder="1" applyAlignment="1" applyProtection="1">
      <alignment horizontal="center" vertical="center" wrapText="1" readingOrder="1"/>
      <protection locked="0" hidden="1"/>
    </xf>
    <xf numFmtId="0" fontId="29" fillId="0" borderId="7" xfId="0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center" vertical="center"/>
    </xf>
    <xf numFmtId="49" fontId="8" fillId="6" borderId="10" xfId="0" applyNumberFormat="1" applyFont="1" applyFill="1" applyBorder="1" applyAlignment="1">
      <alignment horizontal="center" vertical="center" readingOrder="2"/>
    </xf>
    <xf numFmtId="0" fontId="8" fillId="6" borderId="3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readingOrder="2"/>
    </xf>
    <xf numFmtId="0" fontId="13" fillId="0" borderId="0" xfId="0" applyFont="1" applyFill="1" applyBorder="1" applyAlignment="1">
      <alignment horizontal="center" vertical="center" readingOrder="2"/>
    </xf>
    <xf numFmtId="1" fontId="8" fillId="0" borderId="3" xfId="0" applyNumberFormat="1" applyFont="1" applyFill="1" applyBorder="1" applyAlignment="1">
      <alignment horizontal="center" vertical="center" wrapText="1" readingOrder="2"/>
    </xf>
    <xf numFmtId="1" fontId="30" fillId="0" borderId="0" xfId="0" applyNumberFormat="1" applyFont="1" applyFill="1" applyBorder="1" applyAlignment="1">
      <alignment horizontal="center" vertical="center" readingOrder="2"/>
    </xf>
    <xf numFmtId="0" fontId="8" fillId="4" borderId="10" xfId="0" applyFont="1" applyFill="1" applyBorder="1" applyAlignment="1">
      <alignment horizontal="center" vertical="center" readingOrder="2"/>
    </xf>
    <xf numFmtId="164" fontId="13" fillId="0" borderId="0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readingOrder="2"/>
    </xf>
    <xf numFmtId="0" fontId="22" fillId="0" borderId="7" xfId="0" applyFont="1" applyFill="1" applyBorder="1" applyAlignment="1">
      <alignment horizontal="right" vertical="center" readingOrder="2"/>
    </xf>
    <xf numFmtId="164" fontId="8" fillId="0" borderId="7" xfId="0" applyNumberFormat="1" applyFont="1" applyFill="1" applyBorder="1" applyAlignment="1">
      <alignment horizontal="right" vertical="center" wrapText="1" readingOrder="2"/>
    </xf>
    <xf numFmtId="0" fontId="0" fillId="0" borderId="0" xfId="0" applyFill="1"/>
    <xf numFmtId="0" fontId="0" fillId="0" borderId="0" xfId="0" applyFill="1" applyBorder="1"/>
    <xf numFmtId="0" fontId="18" fillId="0" borderId="0" xfId="0" applyFont="1" applyAlignment="1">
      <alignment horizontal="left"/>
    </xf>
    <xf numFmtId="0" fontId="16" fillId="0" borderId="0" xfId="0" applyFont="1" applyBorder="1" applyAlignment="1" applyProtection="1">
      <alignment horizontal="right" vertical="center"/>
      <protection locked="0"/>
    </xf>
    <xf numFmtId="0" fontId="31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تموز 2017 و</a:t>
            </a:r>
            <a:r>
              <a:rPr lang="ar-IQ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ar-IQ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حزيران 2017    </a:t>
            </a:r>
          </a:p>
        </c:rich>
      </c:tx>
      <c:layout>
        <c:manualLayout>
          <c:xMode val="edge"/>
          <c:yMode val="edge"/>
          <c:x val="0.14326036656585439"/>
          <c:y val="8.239855997730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94126685940907"/>
          <c:y val="0.27849996023224372"/>
          <c:w val="0.71855718542796354"/>
          <c:h val="0.4242433209959267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'[1]الرقم القياسي لشهر تموز 2017'!$W$5</c:f>
              <c:strCache>
                <c:ptCount val="1"/>
                <c:pt idx="0">
                  <c:v>تموز 2017   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تموز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تموز 2017'!$W$11:$W$23</c:f>
              <c:numCache>
                <c:formatCode>0.0</c:formatCode>
                <c:ptCount val="13"/>
                <c:pt idx="0">
                  <c:v>94.4</c:v>
                </c:pt>
                <c:pt idx="1">
                  <c:v>121.4</c:v>
                </c:pt>
                <c:pt idx="2">
                  <c:v>102.5</c:v>
                </c:pt>
                <c:pt idx="3">
                  <c:v>119.3</c:v>
                </c:pt>
                <c:pt idx="4">
                  <c:v>98.5</c:v>
                </c:pt>
                <c:pt idx="5">
                  <c:v>117.1</c:v>
                </c:pt>
                <c:pt idx="6">
                  <c:v>95</c:v>
                </c:pt>
                <c:pt idx="7">
                  <c:v>112.7</c:v>
                </c:pt>
                <c:pt idx="8">
                  <c:v>86.9</c:v>
                </c:pt>
                <c:pt idx="9">
                  <c:v>127.5</c:v>
                </c:pt>
                <c:pt idx="10">
                  <c:v>112.1</c:v>
                </c:pt>
                <c:pt idx="11">
                  <c:v>103.5</c:v>
                </c:pt>
                <c:pt idx="12">
                  <c:v>104.1</c:v>
                </c:pt>
              </c:numCache>
            </c:numRef>
          </c:val>
        </c:ser>
        <c:ser>
          <c:idx val="1"/>
          <c:order val="1"/>
          <c:tx>
            <c:strRef>
              <c:f>'[1]الرقم القياسي لشهر تموز 2017'!$V$5</c:f>
              <c:strCache>
                <c:ptCount val="1"/>
                <c:pt idx="0">
                  <c:v>حزيران 2017     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تموز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تموز 2017'!$V$11:$V$23</c:f>
              <c:numCache>
                <c:formatCode>0.0</c:formatCode>
                <c:ptCount val="13"/>
                <c:pt idx="0">
                  <c:v>94.6</c:v>
                </c:pt>
                <c:pt idx="1">
                  <c:v>121.4</c:v>
                </c:pt>
                <c:pt idx="2">
                  <c:v>102.7</c:v>
                </c:pt>
                <c:pt idx="3">
                  <c:v>116.2</c:v>
                </c:pt>
                <c:pt idx="4">
                  <c:v>98.6</c:v>
                </c:pt>
                <c:pt idx="5">
                  <c:v>117.2</c:v>
                </c:pt>
                <c:pt idx="6">
                  <c:v>95</c:v>
                </c:pt>
                <c:pt idx="7">
                  <c:v>112.7</c:v>
                </c:pt>
                <c:pt idx="8">
                  <c:v>87</c:v>
                </c:pt>
                <c:pt idx="9">
                  <c:v>127.4</c:v>
                </c:pt>
                <c:pt idx="10">
                  <c:v>111.7</c:v>
                </c:pt>
                <c:pt idx="11">
                  <c:v>102.6</c:v>
                </c:pt>
                <c:pt idx="12">
                  <c:v>103.4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726528"/>
        <c:axId val="88757376"/>
        <c:axId val="86514304"/>
      </c:bar3DChart>
      <c:catAx>
        <c:axId val="88726528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3485688654400428"/>
              <c:y val="0.885283393629850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88757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875737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9.4754830773056908E-2"/>
              <c:y val="0.398269312619706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88726528"/>
        <c:crosses val="autoZero"/>
        <c:crossBetween val="between"/>
      </c:valAx>
      <c:serAx>
        <c:axId val="8651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8875737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082372952112"/>
          <c:y val="0.64543218415265668"/>
          <c:w val="0.16187288771644659"/>
          <c:h val="0.15186635454351993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ar-IQ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الارقام القياسية لاسعار المستهلك لشهري </a:t>
            </a:r>
            <a:r>
              <a:rPr lang="ar-IQ" sz="14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تموز 2017 و تموز 2016</a:t>
            </a:r>
            <a:r>
              <a:rPr lang="ar-IQ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c:rich>
      </c:tx>
      <c:layout>
        <c:manualLayout>
          <c:xMode val="edge"/>
          <c:yMode val="edge"/>
          <c:x val="0.15534481461318181"/>
          <c:y val="6.08429935841353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  <c:perspective val="30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979738785811789"/>
          <c:y val="0.2147370628464873"/>
          <c:w val="0.67229785180816803"/>
          <c:h val="0.4968426159977549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'[1]الرقم القياسي لشهر تموز 2017'!$W$5</c:f>
              <c:strCache>
                <c:ptCount val="1"/>
                <c:pt idx="0">
                  <c:v>تموز 2017    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تموز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تموز 2017'!$W$11:$W$23</c:f>
              <c:numCache>
                <c:formatCode>0.0</c:formatCode>
                <c:ptCount val="13"/>
                <c:pt idx="0">
                  <c:v>94.4</c:v>
                </c:pt>
                <c:pt idx="1">
                  <c:v>121.4</c:v>
                </c:pt>
                <c:pt idx="2">
                  <c:v>102.5</c:v>
                </c:pt>
                <c:pt idx="3">
                  <c:v>119.3</c:v>
                </c:pt>
                <c:pt idx="4">
                  <c:v>98.5</c:v>
                </c:pt>
                <c:pt idx="5">
                  <c:v>117.1</c:v>
                </c:pt>
                <c:pt idx="6">
                  <c:v>95</c:v>
                </c:pt>
                <c:pt idx="7">
                  <c:v>112.7</c:v>
                </c:pt>
                <c:pt idx="8">
                  <c:v>86.9</c:v>
                </c:pt>
                <c:pt idx="9">
                  <c:v>127.5</c:v>
                </c:pt>
                <c:pt idx="10">
                  <c:v>112.1</c:v>
                </c:pt>
                <c:pt idx="11">
                  <c:v>103.5</c:v>
                </c:pt>
                <c:pt idx="12">
                  <c:v>104.1</c:v>
                </c:pt>
              </c:numCache>
            </c:numRef>
          </c:val>
        </c:ser>
        <c:ser>
          <c:idx val="1"/>
          <c:order val="1"/>
          <c:tx>
            <c:strRef>
              <c:f>'[1]الرقم القياسي لشهر تموز 2017'!$V$28:$V$33</c:f>
              <c:strCache>
                <c:ptCount val="1"/>
                <c:pt idx="0">
                  <c:v>تموز 2016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'[1]الرقم القياسي لشهر تموز 2017'!$T$11:$T$23</c:f>
              <c:strCache>
                <c:ptCount val="13"/>
                <c:pt idx="0">
                  <c:v>الاغذية والمشروبات غير الكحولية</c:v>
                </c:pt>
                <c:pt idx="1">
                  <c:v> التبغ</c:v>
                </c:pt>
                <c:pt idx="2">
                  <c:v>الملابس والاحذية</c:v>
                </c:pt>
                <c:pt idx="3">
                  <c:v>السكن ، المياه ، الكهرباء، الغاز </c:v>
                </c:pt>
                <c:pt idx="4">
                  <c:v>التجهيزات والمعدات المنزلية والصيانة</c:v>
                </c:pt>
                <c:pt idx="5">
                  <c:v> الصحة</c:v>
                </c:pt>
                <c:pt idx="6">
                  <c:v>النقل</c:v>
                </c:pt>
                <c:pt idx="7">
                  <c:v>الاتصال</c:v>
                </c:pt>
                <c:pt idx="8">
                  <c:v>الترفيه والثقافة</c:v>
                </c:pt>
                <c:pt idx="9">
                  <c:v>التعليم</c:v>
                </c:pt>
                <c:pt idx="10">
                  <c:v>المطاعم </c:v>
                </c:pt>
                <c:pt idx="11">
                  <c:v> السلع والخدمات المتنوعة</c:v>
                </c:pt>
                <c:pt idx="12">
                  <c:v>الرقم القياسي العام</c:v>
                </c:pt>
              </c:strCache>
            </c:strRef>
          </c:cat>
          <c:val>
            <c:numRef>
              <c:f>'[1]الرقم القياسي لشهر تموز 2017'!$V$34:$V$46</c:f>
              <c:numCache>
                <c:formatCode>0.0</c:formatCode>
                <c:ptCount val="13"/>
                <c:pt idx="0">
                  <c:v>96.7</c:v>
                </c:pt>
                <c:pt idx="1">
                  <c:v>121.7</c:v>
                </c:pt>
                <c:pt idx="2">
                  <c:v>102.9</c:v>
                </c:pt>
                <c:pt idx="3">
                  <c:v>114.6</c:v>
                </c:pt>
                <c:pt idx="4">
                  <c:v>100.4</c:v>
                </c:pt>
                <c:pt idx="5">
                  <c:v>116.2</c:v>
                </c:pt>
                <c:pt idx="6">
                  <c:v>95.1</c:v>
                </c:pt>
                <c:pt idx="7">
                  <c:v>114.3</c:v>
                </c:pt>
                <c:pt idx="8">
                  <c:v>91.7</c:v>
                </c:pt>
                <c:pt idx="9">
                  <c:v>104.6</c:v>
                </c:pt>
                <c:pt idx="10">
                  <c:v>112.4</c:v>
                </c:pt>
                <c:pt idx="11">
                  <c:v>102.7</c:v>
                </c:pt>
                <c:pt idx="12">
                  <c:v>103.6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403584"/>
        <c:axId val="90405504"/>
        <c:axId val="86512960"/>
      </c:bar3DChart>
      <c:catAx>
        <c:axId val="9040358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الاقسام</a:t>
                </a:r>
              </a:p>
            </c:rich>
          </c:tx>
          <c:layout>
            <c:manualLayout>
              <c:xMode val="edge"/>
              <c:yMode val="edge"/>
              <c:x val="0.41216254376297401"/>
              <c:y val="0.88210611694371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implified Arabic"/>
                <a:ea typeface="Simplified Arabic"/>
                <a:cs typeface="Simplified Arabic"/>
              </a:defRPr>
            </a:pPr>
            <a:endParaRPr lang="ar-IQ"/>
          </a:p>
        </c:txPr>
        <c:crossAx val="9040550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040550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ar-IQ"/>
                  <a:t>الارقام القياسية</a:t>
                </a:r>
              </a:p>
            </c:rich>
          </c:tx>
          <c:layout>
            <c:manualLayout>
              <c:xMode val="edge"/>
              <c:yMode val="edge"/>
              <c:x val="5.0675731300872384E-2"/>
              <c:y val="0.372631962671332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0403584"/>
        <c:crosses val="autoZero"/>
        <c:crossBetween val="between"/>
      </c:valAx>
      <c:serAx>
        <c:axId val="86512960"/>
        <c:scaling>
          <c:orientation val="minMax"/>
        </c:scaling>
        <c:delete val="1"/>
        <c:axPos val="b"/>
        <c:majorTickMark val="out"/>
        <c:minorTickMark val="none"/>
        <c:tickLblPos val="nextTo"/>
        <c:crossAx val="9040550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5739046531487"/>
          <c:y val="0.62205216535433072"/>
          <c:w val="0.16385158431924507"/>
          <c:h val="0.13894757946923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IQ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123825</xdr:rowOff>
    </xdr:from>
    <xdr:to>
      <xdr:col>17</xdr:col>
      <xdr:colOff>247650</xdr:colOff>
      <xdr:row>22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38100</xdr:colOff>
      <xdr:row>41</xdr:row>
      <xdr:rowOff>28575</xdr:rowOff>
    </xdr:from>
    <xdr:to>
      <xdr:col>35</xdr:col>
      <xdr:colOff>0</xdr:colOff>
      <xdr:row>46</xdr:row>
      <xdr:rowOff>57150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134340600" y="10420350"/>
          <a:ext cx="3562350" cy="1095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كردستان تشمل المحافظات  ( اربيل ، سليمانية،دهوك) 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الوسط تشمل المحافظات ( نينوى ،كركوك ،ديالى ،الانبار ،بغداد ، صلاح الدين ).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منطقة الجنوب تشمل المحافظات ( بابل ،كربلاء، واسط ،النجف ،القادسية ،المثنى ، </a:t>
          </a:r>
        </a:p>
        <a:p>
          <a:pPr algn="r" rtl="0">
            <a:defRPr sz="1000"/>
          </a:pPr>
          <a:r>
            <a:rPr lang="ar-IQ" sz="1000" b="0" i="0" strike="noStrike">
              <a:solidFill>
                <a:srgbClr val="000000"/>
              </a:solidFill>
              <a:latin typeface="Simplified Arabic"/>
              <a:cs typeface="Simplified Arabic"/>
            </a:rPr>
            <a:t>ذي قار ،ميسان ،البصرة) .</a:t>
          </a:r>
        </a:p>
      </xdr:txBody>
    </xdr:sp>
    <xdr:clientData/>
  </xdr:twoCellAnchor>
  <xdr:twoCellAnchor>
    <xdr:from>
      <xdr:col>8</xdr:col>
      <xdr:colOff>180975</xdr:colOff>
      <xdr:row>23</xdr:row>
      <xdr:rowOff>152400</xdr:rowOff>
    </xdr:from>
    <xdr:to>
      <xdr:col>17</xdr:col>
      <xdr:colOff>342900</xdr:colOff>
      <xdr:row>46</xdr:row>
      <xdr:rowOff>19050</xdr:rowOff>
    </xdr:to>
    <xdr:graphicFrame macro="">
      <xdr:nvGraphicFramePr>
        <xdr:cNvPr id="4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88;&#1594;&#1604;%20&#1593;&#1575;&#1574;&#1588;&#1577;\&#1575;&#1603;&#1587;&#1604;\2017\&#1575;&#1603;&#1587;&#1604;CPI%20July%202017\&#1575;&#1604;&#1575;&#1585;&#1602;&#1575;&#1605;%20&#1575;&#1604;&#1602;&#1610;&#1575;&#1587;&#1610;&#1577;%20&#1604;&#1575;&#1587;&#1593;&#1575;&#1585;%20&#1575;&#1604;&#1605;&#1587;&#1578;&#1607;&#1604;&#1603;%20&#1604;&#1604;&#1593;&#1585;&#1575;&#1602;%20&#1608;&#1575;&#1604;&#1575;&#1602;&#1575;&#1604;&#1610;&#1605;%20&#1604;&#1588;&#1607;&#1585;%20&#1578;&#1605;&#1608;&#1586;%20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رقم القياسي لشهر تموز 2017"/>
    </sheetNames>
    <sheetDataSet>
      <sheetData sheetId="0">
        <row r="5">
          <cell r="V5" t="str">
            <v xml:space="preserve">حزيران 2017      </v>
          </cell>
          <cell r="W5" t="str">
            <v xml:space="preserve">تموز 2017     </v>
          </cell>
        </row>
        <row r="11">
          <cell r="T11" t="str">
            <v>الاغذية والمشروبات غير الكحولية</v>
          </cell>
          <cell r="V11">
            <v>94.6</v>
          </cell>
          <cell r="W11">
            <v>94.4</v>
          </cell>
        </row>
        <row r="12">
          <cell r="T12" t="str">
            <v xml:space="preserve"> التبغ</v>
          </cell>
          <cell r="V12">
            <v>121.4</v>
          </cell>
          <cell r="W12">
            <v>121.4</v>
          </cell>
        </row>
        <row r="13">
          <cell r="T13" t="str">
            <v>الملابس والاحذية</v>
          </cell>
          <cell r="V13">
            <v>102.7</v>
          </cell>
          <cell r="W13">
            <v>102.5</v>
          </cell>
        </row>
        <row r="14">
          <cell r="T14" t="str">
            <v xml:space="preserve">السكن ، المياه ، الكهرباء، الغاز </v>
          </cell>
          <cell r="V14">
            <v>116.2</v>
          </cell>
          <cell r="W14">
            <v>119.3</v>
          </cell>
        </row>
        <row r="15">
          <cell r="T15" t="str">
            <v>التجهيزات والمعدات المنزلية والصيانة</v>
          </cell>
          <cell r="V15">
            <v>98.6</v>
          </cell>
          <cell r="W15">
            <v>98.5</v>
          </cell>
        </row>
        <row r="16">
          <cell r="T16" t="str">
            <v xml:space="preserve"> الصحة</v>
          </cell>
          <cell r="V16">
            <v>117.2</v>
          </cell>
          <cell r="W16">
            <v>117.1</v>
          </cell>
        </row>
        <row r="17">
          <cell r="T17" t="str">
            <v>النقل</v>
          </cell>
          <cell r="V17">
            <v>95</v>
          </cell>
          <cell r="W17">
            <v>95</v>
          </cell>
        </row>
        <row r="18">
          <cell r="T18" t="str">
            <v>الاتصال</v>
          </cell>
          <cell r="V18">
            <v>112.7</v>
          </cell>
          <cell r="W18">
            <v>112.7</v>
          </cell>
        </row>
        <row r="19">
          <cell r="T19" t="str">
            <v>الترفيه والثقافة</v>
          </cell>
          <cell r="V19">
            <v>87</v>
          </cell>
          <cell r="W19">
            <v>86.9</v>
          </cell>
        </row>
        <row r="20">
          <cell r="T20" t="str">
            <v>التعليم</v>
          </cell>
          <cell r="V20">
            <v>127.4</v>
          </cell>
          <cell r="W20">
            <v>127.5</v>
          </cell>
        </row>
        <row r="21">
          <cell r="T21" t="str">
            <v xml:space="preserve">المطاعم </v>
          </cell>
          <cell r="V21">
            <v>111.7</v>
          </cell>
          <cell r="W21">
            <v>112.1</v>
          </cell>
        </row>
        <row r="22">
          <cell r="T22" t="str">
            <v xml:space="preserve"> السلع والخدمات المتنوعة</v>
          </cell>
          <cell r="V22">
            <v>102.6</v>
          </cell>
          <cell r="W22">
            <v>103.5</v>
          </cell>
        </row>
        <row r="23">
          <cell r="T23" t="str">
            <v>الرقم القياسي العام</v>
          </cell>
          <cell r="V23">
            <v>103.4</v>
          </cell>
          <cell r="W23">
            <v>104.1</v>
          </cell>
        </row>
        <row r="28">
          <cell r="V28" t="str">
            <v>تموز 2016</v>
          </cell>
        </row>
        <row r="34">
          <cell r="V34">
            <v>96.7</v>
          </cell>
        </row>
        <row r="35">
          <cell r="V35">
            <v>121.7</v>
          </cell>
        </row>
        <row r="36">
          <cell r="V36">
            <v>102.9</v>
          </cell>
        </row>
        <row r="37">
          <cell r="V37">
            <v>114.6</v>
          </cell>
        </row>
        <row r="38">
          <cell r="V38">
            <v>100.4</v>
          </cell>
        </row>
        <row r="39">
          <cell r="V39">
            <v>116.2</v>
          </cell>
        </row>
        <row r="40">
          <cell r="V40">
            <v>95.1</v>
          </cell>
        </row>
        <row r="41">
          <cell r="V41">
            <v>114.3</v>
          </cell>
        </row>
        <row r="42">
          <cell r="V42">
            <v>91.7</v>
          </cell>
        </row>
        <row r="43">
          <cell r="V43">
            <v>104.6</v>
          </cell>
        </row>
        <row r="44">
          <cell r="V44">
            <v>112.4</v>
          </cell>
        </row>
        <row r="45">
          <cell r="V45">
            <v>102.7</v>
          </cell>
        </row>
        <row r="46">
          <cell r="V46">
            <v>103.6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rightToLeft="1" workbookViewId="0">
      <selection activeCell="G2" sqref="G2"/>
    </sheetView>
  </sheetViews>
  <sheetFormatPr defaultRowHeight="14.25" x14ac:dyDescent="0.2"/>
  <cols>
    <col min="1" max="1" width="4.125" customWidth="1"/>
    <col min="2" max="2" width="18.75" customWidth="1"/>
    <col min="21" max="22" width="8" hidden="1" customWidth="1"/>
    <col min="23" max="24" width="9.375" hidden="1" customWidth="1"/>
    <col min="257" max="257" width="4.125" customWidth="1"/>
    <col min="258" max="258" width="18.75" customWidth="1"/>
    <col min="277" max="280" width="0" hidden="1" customWidth="1"/>
    <col min="513" max="513" width="4.125" customWidth="1"/>
    <col min="514" max="514" width="18.75" customWidth="1"/>
    <col min="533" max="536" width="0" hidden="1" customWidth="1"/>
    <col min="769" max="769" width="4.125" customWidth="1"/>
    <col min="770" max="770" width="18.75" customWidth="1"/>
    <col min="789" max="792" width="0" hidden="1" customWidth="1"/>
    <col min="1025" max="1025" width="4.125" customWidth="1"/>
    <col min="1026" max="1026" width="18.75" customWidth="1"/>
    <col min="1045" max="1048" width="0" hidden="1" customWidth="1"/>
    <col min="1281" max="1281" width="4.125" customWidth="1"/>
    <col min="1282" max="1282" width="18.75" customWidth="1"/>
    <col min="1301" max="1304" width="0" hidden="1" customWidth="1"/>
    <col min="1537" max="1537" width="4.125" customWidth="1"/>
    <col min="1538" max="1538" width="18.75" customWidth="1"/>
    <col min="1557" max="1560" width="0" hidden="1" customWidth="1"/>
    <col min="1793" max="1793" width="4.125" customWidth="1"/>
    <col min="1794" max="1794" width="18.75" customWidth="1"/>
    <col min="1813" max="1816" width="0" hidden="1" customWidth="1"/>
    <col min="2049" max="2049" width="4.125" customWidth="1"/>
    <col min="2050" max="2050" width="18.75" customWidth="1"/>
    <col min="2069" max="2072" width="0" hidden="1" customWidth="1"/>
    <col min="2305" max="2305" width="4.125" customWidth="1"/>
    <col min="2306" max="2306" width="18.75" customWidth="1"/>
    <col min="2325" max="2328" width="0" hidden="1" customWidth="1"/>
    <col min="2561" max="2561" width="4.125" customWidth="1"/>
    <col min="2562" max="2562" width="18.75" customWidth="1"/>
    <col min="2581" max="2584" width="0" hidden="1" customWidth="1"/>
    <col min="2817" max="2817" width="4.125" customWidth="1"/>
    <col min="2818" max="2818" width="18.75" customWidth="1"/>
    <col min="2837" max="2840" width="0" hidden="1" customWidth="1"/>
    <col min="3073" max="3073" width="4.125" customWidth="1"/>
    <col min="3074" max="3074" width="18.75" customWidth="1"/>
    <col min="3093" max="3096" width="0" hidden="1" customWidth="1"/>
    <col min="3329" max="3329" width="4.125" customWidth="1"/>
    <col min="3330" max="3330" width="18.75" customWidth="1"/>
    <col min="3349" max="3352" width="0" hidden="1" customWidth="1"/>
    <col min="3585" max="3585" width="4.125" customWidth="1"/>
    <col min="3586" max="3586" width="18.75" customWidth="1"/>
    <col min="3605" max="3608" width="0" hidden="1" customWidth="1"/>
    <col min="3841" max="3841" width="4.125" customWidth="1"/>
    <col min="3842" max="3842" width="18.75" customWidth="1"/>
    <col min="3861" max="3864" width="0" hidden="1" customWidth="1"/>
    <col min="4097" max="4097" width="4.125" customWidth="1"/>
    <col min="4098" max="4098" width="18.75" customWidth="1"/>
    <col min="4117" max="4120" width="0" hidden="1" customWidth="1"/>
    <col min="4353" max="4353" width="4.125" customWidth="1"/>
    <col min="4354" max="4354" width="18.75" customWidth="1"/>
    <col min="4373" max="4376" width="0" hidden="1" customWidth="1"/>
    <col min="4609" max="4609" width="4.125" customWidth="1"/>
    <col min="4610" max="4610" width="18.75" customWidth="1"/>
    <col min="4629" max="4632" width="0" hidden="1" customWidth="1"/>
    <col min="4865" max="4865" width="4.125" customWidth="1"/>
    <col min="4866" max="4866" width="18.75" customWidth="1"/>
    <col min="4885" max="4888" width="0" hidden="1" customWidth="1"/>
    <col min="5121" max="5121" width="4.125" customWidth="1"/>
    <col min="5122" max="5122" width="18.75" customWidth="1"/>
    <col min="5141" max="5144" width="0" hidden="1" customWidth="1"/>
    <col min="5377" max="5377" width="4.125" customWidth="1"/>
    <col min="5378" max="5378" width="18.75" customWidth="1"/>
    <col min="5397" max="5400" width="0" hidden="1" customWidth="1"/>
    <col min="5633" max="5633" width="4.125" customWidth="1"/>
    <col min="5634" max="5634" width="18.75" customWidth="1"/>
    <col min="5653" max="5656" width="0" hidden="1" customWidth="1"/>
    <col min="5889" max="5889" width="4.125" customWidth="1"/>
    <col min="5890" max="5890" width="18.75" customWidth="1"/>
    <col min="5909" max="5912" width="0" hidden="1" customWidth="1"/>
    <col min="6145" max="6145" width="4.125" customWidth="1"/>
    <col min="6146" max="6146" width="18.75" customWidth="1"/>
    <col min="6165" max="6168" width="0" hidden="1" customWidth="1"/>
    <col min="6401" max="6401" width="4.125" customWidth="1"/>
    <col min="6402" max="6402" width="18.75" customWidth="1"/>
    <col min="6421" max="6424" width="0" hidden="1" customWidth="1"/>
    <col min="6657" max="6657" width="4.125" customWidth="1"/>
    <col min="6658" max="6658" width="18.75" customWidth="1"/>
    <col min="6677" max="6680" width="0" hidden="1" customWidth="1"/>
    <col min="6913" max="6913" width="4.125" customWidth="1"/>
    <col min="6914" max="6914" width="18.75" customWidth="1"/>
    <col min="6933" max="6936" width="0" hidden="1" customWidth="1"/>
    <col min="7169" max="7169" width="4.125" customWidth="1"/>
    <col min="7170" max="7170" width="18.75" customWidth="1"/>
    <col min="7189" max="7192" width="0" hidden="1" customWidth="1"/>
    <col min="7425" max="7425" width="4.125" customWidth="1"/>
    <col min="7426" max="7426" width="18.75" customWidth="1"/>
    <col min="7445" max="7448" width="0" hidden="1" customWidth="1"/>
    <col min="7681" max="7681" width="4.125" customWidth="1"/>
    <col min="7682" max="7682" width="18.75" customWidth="1"/>
    <col min="7701" max="7704" width="0" hidden="1" customWidth="1"/>
    <col min="7937" max="7937" width="4.125" customWidth="1"/>
    <col min="7938" max="7938" width="18.75" customWidth="1"/>
    <col min="7957" max="7960" width="0" hidden="1" customWidth="1"/>
    <col min="8193" max="8193" width="4.125" customWidth="1"/>
    <col min="8194" max="8194" width="18.75" customWidth="1"/>
    <col min="8213" max="8216" width="0" hidden="1" customWidth="1"/>
    <col min="8449" max="8449" width="4.125" customWidth="1"/>
    <col min="8450" max="8450" width="18.75" customWidth="1"/>
    <col min="8469" max="8472" width="0" hidden="1" customWidth="1"/>
    <col min="8705" max="8705" width="4.125" customWidth="1"/>
    <col min="8706" max="8706" width="18.75" customWidth="1"/>
    <col min="8725" max="8728" width="0" hidden="1" customWidth="1"/>
    <col min="8961" max="8961" width="4.125" customWidth="1"/>
    <col min="8962" max="8962" width="18.75" customWidth="1"/>
    <col min="8981" max="8984" width="0" hidden="1" customWidth="1"/>
    <col min="9217" max="9217" width="4.125" customWidth="1"/>
    <col min="9218" max="9218" width="18.75" customWidth="1"/>
    <col min="9237" max="9240" width="0" hidden="1" customWidth="1"/>
    <col min="9473" max="9473" width="4.125" customWidth="1"/>
    <col min="9474" max="9474" width="18.75" customWidth="1"/>
    <col min="9493" max="9496" width="0" hidden="1" customWidth="1"/>
    <col min="9729" max="9729" width="4.125" customWidth="1"/>
    <col min="9730" max="9730" width="18.75" customWidth="1"/>
    <col min="9749" max="9752" width="0" hidden="1" customWidth="1"/>
    <col min="9985" max="9985" width="4.125" customWidth="1"/>
    <col min="9986" max="9986" width="18.75" customWidth="1"/>
    <col min="10005" max="10008" width="0" hidden="1" customWidth="1"/>
    <col min="10241" max="10241" width="4.125" customWidth="1"/>
    <col min="10242" max="10242" width="18.75" customWidth="1"/>
    <col min="10261" max="10264" width="0" hidden="1" customWidth="1"/>
    <col min="10497" max="10497" width="4.125" customWidth="1"/>
    <col min="10498" max="10498" width="18.75" customWidth="1"/>
    <col min="10517" max="10520" width="0" hidden="1" customWidth="1"/>
    <col min="10753" max="10753" width="4.125" customWidth="1"/>
    <col min="10754" max="10754" width="18.75" customWidth="1"/>
    <col min="10773" max="10776" width="0" hidden="1" customWidth="1"/>
    <col min="11009" max="11009" width="4.125" customWidth="1"/>
    <col min="11010" max="11010" width="18.75" customWidth="1"/>
    <col min="11029" max="11032" width="0" hidden="1" customWidth="1"/>
    <col min="11265" max="11265" width="4.125" customWidth="1"/>
    <col min="11266" max="11266" width="18.75" customWidth="1"/>
    <col min="11285" max="11288" width="0" hidden="1" customWidth="1"/>
    <col min="11521" max="11521" width="4.125" customWidth="1"/>
    <col min="11522" max="11522" width="18.75" customWidth="1"/>
    <col min="11541" max="11544" width="0" hidden="1" customWidth="1"/>
    <col min="11777" max="11777" width="4.125" customWidth="1"/>
    <col min="11778" max="11778" width="18.75" customWidth="1"/>
    <col min="11797" max="11800" width="0" hidden="1" customWidth="1"/>
    <col min="12033" max="12033" width="4.125" customWidth="1"/>
    <col min="12034" max="12034" width="18.75" customWidth="1"/>
    <col min="12053" max="12056" width="0" hidden="1" customWidth="1"/>
    <col min="12289" max="12289" width="4.125" customWidth="1"/>
    <col min="12290" max="12290" width="18.75" customWidth="1"/>
    <col min="12309" max="12312" width="0" hidden="1" customWidth="1"/>
    <col min="12545" max="12545" width="4.125" customWidth="1"/>
    <col min="12546" max="12546" width="18.75" customWidth="1"/>
    <col min="12565" max="12568" width="0" hidden="1" customWidth="1"/>
    <col min="12801" max="12801" width="4.125" customWidth="1"/>
    <col min="12802" max="12802" width="18.75" customWidth="1"/>
    <col min="12821" max="12824" width="0" hidden="1" customWidth="1"/>
    <col min="13057" max="13057" width="4.125" customWidth="1"/>
    <col min="13058" max="13058" width="18.75" customWidth="1"/>
    <col min="13077" max="13080" width="0" hidden="1" customWidth="1"/>
    <col min="13313" max="13313" width="4.125" customWidth="1"/>
    <col min="13314" max="13314" width="18.75" customWidth="1"/>
    <col min="13333" max="13336" width="0" hidden="1" customWidth="1"/>
    <col min="13569" max="13569" width="4.125" customWidth="1"/>
    <col min="13570" max="13570" width="18.75" customWidth="1"/>
    <col min="13589" max="13592" width="0" hidden="1" customWidth="1"/>
    <col min="13825" max="13825" width="4.125" customWidth="1"/>
    <col min="13826" max="13826" width="18.75" customWidth="1"/>
    <col min="13845" max="13848" width="0" hidden="1" customWidth="1"/>
    <col min="14081" max="14081" width="4.125" customWidth="1"/>
    <col min="14082" max="14082" width="18.75" customWidth="1"/>
    <col min="14101" max="14104" width="0" hidden="1" customWidth="1"/>
    <col min="14337" max="14337" width="4.125" customWidth="1"/>
    <col min="14338" max="14338" width="18.75" customWidth="1"/>
    <col min="14357" max="14360" width="0" hidden="1" customWidth="1"/>
    <col min="14593" max="14593" width="4.125" customWidth="1"/>
    <col min="14594" max="14594" width="18.75" customWidth="1"/>
    <col min="14613" max="14616" width="0" hidden="1" customWidth="1"/>
    <col min="14849" max="14849" width="4.125" customWidth="1"/>
    <col min="14850" max="14850" width="18.75" customWidth="1"/>
    <col min="14869" max="14872" width="0" hidden="1" customWidth="1"/>
    <col min="15105" max="15105" width="4.125" customWidth="1"/>
    <col min="15106" max="15106" width="18.75" customWidth="1"/>
    <col min="15125" max="15128" width="0" hidden="1" customWidth="1"/>
    <col min="15361" max="15361" width="4.125" customWidth="1"/>
    <col min="15362" max="15362" width="18.75" customWidth="1"/>
    <col min="15381" max="15384" width="0" hidden="1" customWidth="1"/>
    <col min="15617" max="15617" width="4.125" customWidth="1"/>
    <col min="15618" max="15618" width="18.75" customWidth="1"/>
    <col min="15637" max="15640" width="0" hidden="1" customWidth="1"/>
    <col min="15873" max="15873" width="4.125" customWidth="1"/>
    <col min="15874" max="15874" width="18.75" customWidth="1"/>
    <col min="15893" max="15896" width="0" hidden="1" customWidth="1"/>
    <col min="16129" max="16129" width="4.125" customWidth="1"/>
    <col min="16130" max="16130" width="18.75" customWidth="1"/>
    <col min="16149" max="16152" width="0" hidden="1" customWidth="1"/>
  </cols>
  <sheetData>
    <row r="1" spans="1:24" ht="27.75" x14ac:dyDescent="0.55000000000000004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W1" s="3"/>
      <c r="X1" s="3"/>
    </row>
    <row r="2" spans="1:24" ht="27.75" x14ac:dyDescent="0.55000000000000004">
      <c r="A2" s="4"/>
      <c r="B2" s="5"/>
      <c r="C2" s="4"/>
      <c r="D2" s="4"/>
      <c r="E2" s="4"/>
      <c r="F2" s="4"/>
      <c r="G2" s="6"/>
      <c r="H2" s="7"/>
      <c r="I2" s="8"/>
      <c r="K2" s="8"/>
      <c r="L2" s="8"/>
      <c r="M2" s="8"/>
      <c r="N2" s="1"/>
      <c r="O2" s="3"/>
      <c r="P2" s="3"/>
      <c r="Q2" s="3"/>
      <c r="W2" s="3"/>
      <c r="X2" s="3"/>
    </row>
    <row r="3" spans="1:24" ht="22.5" x14ac:dyDescent="0.55000000000000004">
      <c r="A3" s="9"/>
      <c r="B3" s="9"/>
      <c r="C3" s="10"/>
      <c r="D3" s="10"/>
      <c r="E3" s="10"/>
      <c r="F3" s="10"/>
      <c r="G3" s="10"/>
      <c r="H3" s="11"/>
      <c r="I3" s="12" t="s">
        <v>2</v>
      </c>
      <c r="J3" s="12"/>
      <c r="K3" s="12"/>
      <c r="L3" s="10"/>
      <c r="M3" s="10"/>
      <c r="N3" s="11"/>
      <c r="O3" s="13"/>
      <c r="Q3" s="13"/>
      <c r="R3" s="14"/>
      <c r="S3" s="10"/>
      <c r="T3" s="11"/>
      <c r="U3" s="15"/>
      <c r="V3" s="15"/>
      <c r="W3" s="3"/>
      <c r="X3" s="3"/>
    </row>
    <row r="4" spans="1:24" ht="23.25" customHeight="1" x14ac:dyDescent="0.2">
      <c r="A4" s="16" t="s">
        <v>3</v>
      </c>
      <c r="B4" s="17" t="s">
        <v>4</v>
      </c>
      <c r="C4" s="18" t="s">
        <v>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1"/>
      <c r="V4" s="21"/>
      <c r="W4" s="22"/>
      <c r="X4" s="22"/>
    </row>
    <row r="5" spans="1:24" ht="23.25" customHeight="1" x14ac:dyDescent="0.2">
      <c r="A5" s="23"/>
      <c r="B5" s="24"/>
      <c r="C5" s="25" t="s">
        <v>6</v>
      </c>
      <c r="D5" s="25" t="s">
        <v>7</v>
      </c>
      <c r="E5" s="25" t="s">
        <v>8</v>
      </c>
      <c r="F5" s="26" t="s">
        <v>9</v>
      </c>
      <c r="G5" s="25" t="s">
        <v>10</v>
      </c>
      <c r="H5" s="25" t="s">
        <v>11</v>
      </c>
      <c r="I5" s="26" t="s">
        <v>12</v>
      </c>
      <c r="J5" s="25" t="s">
        <v>13</v>
      </c>
      <c r="K5" s="27" t="s">
        <v>14</v>
      </c>
      <c r="L5" s="25" t="s">
        <v>15</v>
      </c>
      <c r="M5" s="25" t="s">
        <v>16</v>
      </c>
      <c r="N5" s="25" t="s">
        <v>17</v>
      </c>
      <c r="O5" s="25" t="s">
        <v>18</v>
      </c>
      <c r="P5" s="25" t="s">
        <v>19</v>
      </c>
      <c r="Q5" s="25" t="s">
        <v>20</v>
      </c>
      <c r="R5" s="25" t="s">
        <v>21</v>
      </c>
      <c r="S5" s="25" t="s">
        <v>22</v>
      </c>
      <c r="T5" s="25" t="s">
        <v>23</v>
      </c>
      <c r="U5" s="28"/>
      <c r="V5" s="28"/>
      <c r="W5" s="28"/>
      <c r="X5" s="28"/>
    </row>
    <row r="6" spans="1:24" ht="15.75" customHeight="1" x14ac:dyDescent="0.2">
      <c r="A6" s="29"/>
      <c r="B6" s="30"/>
      <c r="C6" s="31"/>
      <c r="D6" s="31"/>
      <c r="E6" s="31"/>
      <c r="F6" s="32"/>
      <c r="G6" s="31"/>
      <c r="H6" s="31"/>
      <c r="I6" s="32"/>
      <c r="J6" s="31"/>
      <c r="K6" s="33"/>
      <c r="L6" s="31"/>
      <c r="M6" s="31"/>
      <c r="N6" s="31"/>
      <c r="O6" s="31"/>
      <c r="P6" s="31"/>
      <c r="Q6" s="31"/>
      <c r="R6" s="31"/>
      <c r="S6" s="31"/>
      <c r="T6" s="31"/>
      <c r="U6" s="34" t="e">
        <f>AVERAGE(C6:T6)</f>
        <v>#DIV/0!</v>
      </c>
      <c r="V6" s="34" t="e">
        <f>STDEV(C6:T6)/U6*100</f>
        <v>#DIV/0!</v>
      </c>
      <c r="W6" s="35" t="e">
        <f>AVERAGE(#REF!)</f>
        <v>#REF!</v>
      </c>
      <c r="X6" s="35" t="e">
        <f>STDEV(#REF!)/W6*100</f>
        <v>#REF!</v>
      </c>
    </row>
    <row r="7" spans="1:24" ht="15.75" customHeight="1" x14ac:dyDescent="0.2">
      <c r="A7" s="36" t="s">
        <v>24</v>
      </c>
      <c r="B7" s="37" t="s">
        <v>25</v>
      </c>
      <c r="C7" s="38">
        <v>93.9</v>
      </c>
      <c r="D7" s="39">
        <v>82.1</v>
      </c>
      <c r="E7" s="35">
        <v>89.5</v>
      </c>
      <c r="F7" s="40"/>
      <c r="G7" s="35">
        <v>94.6</v>
      </c>
      <c r="H7" s="39">
        <v>92.9</v>
      </c>
      <c r="I7" s="41"/>
      <c r="J7" s="35">
        <v>96.5</v>
      </c>
      <c r="K7" s="42">
        <v>90.9</v>
      </c>
      <c r="L7" s="43">
        <v>99</v>
      </c>
      <c r="M7" s="39">
        <v>96.3</v>
      </c>
      <c r="N7" s="44">
        <v>97.2</v>
      </c>
      <c r="O7" s="35">
        <v>101.2</v>
      </c>
      <c r="P7" s="35">
        <v>90.2</v>
      </c>
      <c r="Q7" s="44">
        <v>94</v>
      </c>
      <c r="R7" s="39">
        <v>95.5</v>
      </c>
      <c r="S7" s="39">
        <v>93.6</v>
      </c>
      <c r="T7" s="38">
        <v>91.1</v>
      </c>
      <c r="U7" s="34">
        <f t="shared" ref="U7:U42" si="0">AVERAGE(C7:T7)</f>
        <v>93.656249999999986</v>
      </c>
      <c r="V7" s="34">
        <f t="shared" ref="V7:V42" si="1">STDEV(C7:T7)/U7*100</f>
        <v>4.7354100937898664</v>
      </c>
      <c r="W7" s="35" t="e">
        <f>AVERAGE(#REF!)</f>
        <v>#REF!</v>
      </c>
      <c r="X7" s="35" t="e">
        <f>STDEV(#REF!)/W7*100</f>
        <v>#REF!</v>
      </c>
    </row>
    <row r="8" spans="1:24" ht="15.75" customHeight="1" x14ac:dyDescent="0.2">
      <c r="A8" s="45" t="s">
        <v>26</v>
      </c>
      <c r="B8" s="46" t="s">
        <v>27</v>
      </c>
      <c r="C8" s="38">
        <v>93.4</v>
      </c>
      <c r="D8" s="47">
        <v>81.5</v>
      </c>
      <c r="E8" s="38">
        <v>88.7</v>
      </c>
      <c r="F8" s="48"/>
      <c r="G8" s="35">
        <v>94</v>
      </c>
      <c r="H8" s="47">
        <v>92.7</v>
      </c>
      <c r="I8" s="49"/>
      <c r="J8" s="38">
        <v>96.4</v>
      </c>
      <c r="K8" s="50">
        <v>90.2</v>
      </c>
      <c r="L8" s="47">
        <v>98.9</v>
      </c>
      <c r="M8" s="51">
        <v>95.8</v>
      </c>
      <c r="N8" s="38">
        <v>97</v>
      </c>
      <c r="O8" s="38">
        <v>101.4</v>
      </c>
      <c r="P8" s="38">
        <v>89.7</v>
      </c>
      <c r="Q8" s="52">
        <v>93.6</v>
      </c>
      <c r="R8" s="51">
        <v>95.4</v>
      </c>
      <c r="S8" s="47">
        <v>93.1</v>
      </c>
      <c r="T8" s="38">
        <v>90.5</v>
      </c>
      <c r="U8" s="34">
        <f t="shared" si="0"/>
        <v>93.268749999999997</v>
      </c>
      <c r="V8" s="34">
        <f t="shared" si="1"/>
        <v>4.973102032329467</v>
      </c>
      <c r="W8" s="35" t="e">
        <f>AVERAGE(#REF!)</f>
        <v>#REF!</v>
      </c>
      <c r="X8" s="35" t="e">
        <f>STDEV(#REF!)/W8*100</f>
        <v>#REF!</v>
      </c>
    </row>
    <row r="9" spans="1:24" ht="15.75" customHeight="1" x14ac:dyDescent="0.2">
      <c r="A9" s="45" t="s">
        <v>28</v>
      </c>
      <c r="B9" s="53" t="s">
        <v>29</v>
      </c>
      <c r="C9" s="38">
        <v>103</v>
      </c>
      <c r="D9" s="51">
        <v>89.9</v>
      </c>
      <c r="E9" s="38">
        <v>102.4</v>
      </c>
      <c r="F9" s="48"/>
      <c r="G9" s="35">
        <v>96.5</v>
      </c>
      <c r="H9" s="51">
        <v>102.5</v>
      </c>
      <c r="I9" s="48"/>
      <c r="J9" s="38">
        <v>105.8</v>
      </c>
      <c r="K9" s="54">
        <v>102.5</v>
      </c>
      <c r="L9" s="51">
        <v>103</v>
      </c>
      <c r="M9" s="51">
        <v>104.2</v>
      </c>
      <c r="N9" s="38">
        <v>104.1</v>
      </c>
      <c r="O9" s="38">
        <v>106</v>
      </c>
      <c r="P9" s="38">
        <v>97.8</v>
      </c>
      <c r="Q9" s="38">
        <v>101</v>
      </c>
      <c r="R9" s="51">
        <v>101.8</v>
      </c>
      <c r="S9" s="51">
        <v>102.7</v>
      </c>
      <c r="T9" s="38">
        <v>98.9</v>
      </c>
      <c r="U9" s="34">
        <f t="shared" si="0"/>
        <v>101.38125000000001</v>
      </c>
      <c r="V9" s="34">
        <f t="shared" si="1"/>
        <v>3.9591599317393631</v>
      </c>
      <c r="W9" s="35" t="e">
        <f>AVERAGE(#REF!)</f>
        <v>#REF!</v>
      </c>
      <c r="X9" s="35" t="e">
        <f>STDEV(#REF!)/W9*100</f>
        <v>#REF!</v>
      </c>
    </row>
    <row r="10" spans="1:24" ht="15.75" customHeight="1" x14ac:dyDescent="0.2">
      <c r="A10" s="45" t="s">
        <v>30</v>
      </c>
      <c r="B10" s="55" t="s">
        <v>31</v>
      </c>
      <c r="C10" s="38">
        <v>92.3</v>
      </c>
      <c r="D10" s="51">
        <v>88.9</v>
      </c>
      <c r="E10" s="38">
        <v>93.3</v>
      </c>
      <c r="F10" s="48"/>
      <c r="G10" s="52">
        <v>104</v>
      </c>
      <c r="H10" s="51">
        <v>95.4</v>
      </c>
      <c r="I10" s="48"/>
      <c r="J10" s="38">
        <v>95.4</v>
      </c>
      <c r="K10" s="54">
        <v>89.6</v>
      </c>
      <c r="L10" s="51">
        <v>99.7</v>
      </c>
      <c r="M10" s="51">
        <v>97.3</v>
      </c>
      <c r="N10" s="38">
        <v>102</v>
      </c>
      <c r="O10" s="38">
        <v>104.9</v>
      </c>
      <c r="P10" s="38">
        <v>88.4</v>
      </c>
      <c r="Q10" s="38">
        <v>93.6</v>
      </c>
      <c r="R10" s="38">
        <v>97</v>
      </c>
      <c r="S10" s="51">
        <v>105.6</v>
      </c>
      <c r="T10" s="38">
        <v>92.1</v>
      </c>
      <c r="U10" s="34">
        <f t="shared" si="0"/>
        <v>96.218749999999986</v>
      </c>
      <c r="V10" s="34">
        <f t="shared" si="1"/>
        <v>5.871710627582881</v>
      </c>
      <c r="W10" s="35" t="e">
        <f>AVERAGE(#REF!)</f>
        <v>#REF!</v>
      </c>
      <c r="X10" s="35" t="e">
        <f>STDEV(#REF!)/W10*100</f>
        <v>#REF!</v>
      </c>
    </row>
    <row r="11" spans="1:24" ht="15.75" customHeight="1" x14ac:dyDescent="0.2">
      <c r="A11" s="45" t="s">
        <v>32</v>
      </c>
      <c r="B11" s="53" t="s">
        <v>33</v>
      </c>
      <c r="C11" s="38">
        <v>65.8</v>
      </c>
      <c r="D11" s="51">
        <v>76.900000000000006</v>
      </c>
      <c r="E11" s="38">
        <v>89</v>
      </c>
      <c r="F11" s="48"/>
      <c r="G11" s="35">
        <v>96.5</v>
      </c>
      <c r="H11" s="51">
        <v>87.7</v>
      </c>
      <c r="I11" s="48"/>
      <c r="J11" s="38">
        <v>71.7</v>
      </c>
      <c r="K11" s="54">
        <v>69.099999999999994</v>
      </c>
      <c r="L11" s="51">
        <v>69.5</v>
      </c>
      <c r="M11" s="51">
        <v>82.4</v>
      </c>
      <c r="N11" s="38">
        <v>54.1</v>
      </c>
      <c r="O11" s="38">
        <v>78.3</v>
      </c>
      <c r="P11" s="38">
        <v>78.5</v>
      </c>
      <c r="Q11" s="38">
        <v>83.9</v>
      </c>
      <c r="R11" s="51">
        <v>92.3</v>
      </c>
      <c r="S11" s="51">
        <v>79.5</v>
      </c>
      <c r="T11" s="38">
        <v>67.400000000000006</v>
      </c>
      <c r="U11" s="34">
        <f t="shared" si="0"/>
        <v>77.662499999999994</v>
      </c>
      <c r="V11" s="34">
        <f t="shared" si="1"/>
        <v>14.267020568325051</v>
      </c>
      <c r="W11" s="35" t="e">
        <f>AVERAGE(#REF!)</f>
        <v>#REF!</v>
      </c>
      <c r="X11" s="35" t="e">
        <f>STDEV(#REF!)/W11*100</f>
        <v>#REF!</v>
      </c>
    </row>
    <row r="12" spans="1:24" ht="15.75" customHeight="1" x14ac:dyDescent="0.2">
      <c r="A12" s="45" t="s">
        <v>34</v>
      </c>
      <c r="B12" s="55" t="s">
        <v>35</v>
      </c>
      <c r="C12" s="38">
        <v>94.4</v>
      </c>
      <c r="D12" s="51">
        <v>88.2</v>
      </c>
      <c r="E12" s="38">
        <v>90.9</v>
      </c>
      <c r="F12" s="48"/>
      <c r="G12" s="52">
        <v>89</v>
      </c>
      <c r="H12" s="51">
        <v>100.6</v>
      </c>
      <c r="I12" s="48"/>
      <c r="J12" s="38">
        <v>95.2</v>
      </c>
      <c r="K12" s="54">
        <v>93.9</v>
      </c>
      <c r="L12" s="51">
        <v>96.3</v>
      </c>
      <c r="M12" s="51">
        <v>97.4</v>
      </c>
      <c r="N12" s="38">
        <v>106.8</v>
      </c>
      <c r="O12" s="38">
        <v>111.6</v>
      </c>
      <c r="P12" s="38">
        <v>94</v>
      </c>
      <c r="Q12" s="38">
        <v>97.4</v>
      </c>
      <c r="R12" s="51">
        <v>88.3</v>
      </c>
      <c r="S12" s="51">
        <v>88.7</v>
      </c>
      <c r="T12" s="38">
        <v>102.1</v>
      </c>
      <c r="U12" s="34">
        <f t="shared" si="0"/>
        <v>95.924999999999997</v>
      </c>
      <c r="V12" s="34">
        <f t="shared" si="1"/>
        <v>7.0310436765575037</v>
      </c>
      <c r="W12" s="35" t="e">
        <f>AVERAGE(#REF!)</f>
        <v>#REF!</v>
      </c>
      <c r="X12" s="35" t="e">
        <f>STDEV(#REF!)/W12*100</f>
        <v>#REF!</v>
      </c>
    </row>
    <row r="13" spans="1:24" ht="15.75" customHeight="1" x14ac:dyDescent="0.2">
      <c r="A13" s="45" t="s">
        <v>36</v>
      </c>
      <c r="B13" s="53" t="s">
        <v>37</v>
      </c>
      <c r="C13" s="38">
        <v>94.1</v>
      </c>
      <c r="D13" s="51">
        <v>92.2</v>
      </c>
      <c r="E13" s="38">
        <v>93</v>
      </c>
      <c r="F13" s="48"/>
      <c r="G13" s="35">
        <v>92.9</v>
      </c>
      <c r="H13" s="51">
        <v>94.4</v>
      </c>
      <c r="I13" s="48"/>
      <c r="J13" s="38">
        <v>96.9</v>
      </c>
      <c r="K13" s="54">
        <v>94.2</v>
      </c>
      <c r="L13" s="51">
        <v>95.9</v>
      </c>
      <c r="M13" s="51">
        <v>97.8</v>
      </c>
      <c r="N13" s="38">
        <v>92.6</v>
      </c>
      <c r="O13" s="38">
        <v>99.3</v>
      </c>
      <c r="P13" s="38">
        <v>99.9</v>
      </c>
      <c r="Q13" s="38">
        <v>99.1</v>
      </c>
      <c r="R13" s="51">
        <v>98.7</v>
      </c>
      <c r="S13" s="51">
        <v>99.8</v>
      </c>
      <c r="T13" s="38">
        <v>98</v>
      </c>
      <c r="U13" s="34">
        <f t="shared" si="0"/>
        <v>96.174999999999997</v>
      </c>
      <c r="V13" s="34">
        <f t="shared" si="1"/>
        <v>2.9290068832838156</v>
      </c>
      <c r="W13" s="35" t="e">
        <f>AVERAGE(#REF!)</f>
        <v>#REF!</v>
      </c>
      <c r="X13" s="35" t="e">
        <f>STDEV(#REF!)/W13*100</f>
        <v>#REF!</v>
      </c>
    </row>
    <row r="14" spans="1:24" ht="15.75" customHeight="1" x14ac:dyDescent="0.2">
      <c r="A14" s="45" t="s">
        <v>38</v>
      </c>
      <c r="B14" s="55" t="s">
        <v>39</v>
      </c>
      <c r="C14" s="38">
        <v>99.2</v>
      </c>
      <c r="D14" s="51">
        <v>70.3</v>
      </c>
      <c r="E14" s="38">
        <v>80.3</v>
      </c>
      <c r="F14" s="48"/>
      <c r="G14" s="52">
        <v>87.9</v>
      </c>
      <c r="H14" s="51">
        <v>97.9</v>
      </c>
      <c r="I14" s="48"/>
      <c r="J14" s="38">
        <v>109.2</v>
      </c>
      <c r="K14" s="54">
        <v>101.4</v>
      </c>
      <c r="L14" s="51">
        <v>127.7</v>
      </c>
      <c r="M14" s="51">
        <v>100.8</v>
      </c>
      <c r="N14" s="38">
        <v>98.6</v>
      </c>
      <c r="O14" s="38">
        <v>100.1</v>
      </c>
      <c r="P14" s="38">
        <v>95.2</v>
      </c>
      <c r="Q14" s="38">
        <v>95.6</v>
      </c>
      <c r="R14" s="38">
        <v>103</v>
      </c>
      <c r="S14" s="51">
        <v>91.1</v>
      </c>
      <c r="T14" s="38">
        <v>96.4</v>
      </c>
      <c r="U14" s="34">
        <f t="shared" si="0"/>
        <v>97.168750000000003</v>
      </c>
      <c r="V14" s="34">
        <f t="shared" si="1"/>
        <v>12.725439982319466</v>
      </c>
      <c r="W14" s="35" t="e">
        <f>AVERAGE(#REF!)</f>
        <v>#REF!</v>
      </c>
      <c r="X14" s="35" t="e">
        <f>STDEV(#REF!)/W14*100</f>
        <v>#REF!</v>
      </c>
    </row>
    <row r="15" spans="1:24" ht="15.75" customHeight="1" x14ac:dyDescent="0.2">
      <c r="A15" s="45" t="s">
        <v>40</v>
      </c>
      <c r="B15" s="55" t="s">
        <v>41</v>
      </c>
      <c r="C15" s="38">
        <v>81.599999999999994</v>
      </c>
      <c r="D15" s="51">
        <v>60.2</v>
      </c>
      <c r="E15" s="38">
        <v>70.900000000000006</v>
      </c>
      <c r="F15" s="48"/>
      <c r="G15" s="35">
        <v>73.400000000000006</v>
      </c>
      <c r="H15" s="51">
        <v>71.5</v>
      </c>
      <c r="I15" s="48"/>
      <c r="J15" s="38">
        <v>84.9</v>
      </c>
      <c r="K15" s="54">
        <v>72</v>
      </c>
      <c r="L15" s="51">
        <v>83.9</v>
      </c>
      <c r="M15" s="51">
        <v>86.5</v>
      </c>
      <c r="N15" s="38">
        <v>85.7</v>
      </c>
      <c r="O15" s="38">
        <v>90</v>
      </c>
      <c r="P15" s="38">
        <v>74.8</v>
      </c>
      <c r="Q15" s="38">
        <v>82.5</v>
      </c>
      <c r="R15" s="51">
        <v>85.6</v>
      </c>
      <c r="S15" s="51">
        <v>80.7</v>
      </c>
      <c r="T15" s="38">
        <v>75.3</v>
      </c>
      <c r="U15" s="34">
        <f t="shared" si="0"/>
        <v>78.71875</v>
      </c>
      <c r="V15" s="34">
        <f t="shared" si="1"/>
        <v>10.014234868303557</v>
      </c>
      <c r="W15" s="35" t="e">
        <f>AVERAGE(#REF!)</f>
        <v>#REF!</v>
      </c>
      <c r="X15" s="35" t="e">
        <f>STDEV(#REF!)/W15*100</f>
        <v>#REF!</v>
      </c>
    </row>
    <row r="16" spans="1:24" ht="15.75" customHeight="1" x14ac:dyDescent="0.2">
      <c r="A16" s="45" t="s">
        <v>42</v>
      </c>
      <c r="B16" s="55" t="s">
        <v>43</v>
      </c>
      <c r="C16" s="38">
        <v>95.3</v>
      </c>
      <c r="D16" s="51">
        <v>92.4</v>
      </c>
      <c r="E16" s="38">
        <v>100.1</v>
      </c>
      <c r="F16" s="48"/>
      <c r="G16" s="52">
        <v>130.4</v>
      </c>
      <c r="H16" s="51">
        <v>115.1</v>
      </c>
      <c r="I16" s="48"/>
      <c r="J16" s="38">
        <v>98.8</v>
      </c>
      <c r="K16" s="54">
        <v>102.7</v>
      </c>
      <c r="L16" s="51">
        <v>110.2</v>
      </c>
      <c r="M16" s="51">
        <v>104</v>
      </c>
      <c r="N16" s="38">
        <v>101.9</v>
      </c>
      <c r="O16" s="38">
        <v>105</v>
      </c>
      <c r="P16" s="38">
        <v>105.5</v>
      </c>
      <c r="Q16" s="38">
        <v>101.6</v>
      </c>
      <c r="R16" s="51">
        <v>103.4</v>
      </c>
      <c r="S16" s="51">
        <v>98.7</v>
      </c>
      <c r="T16" s="38">
        <v>99</v>
      </c>
      <c r="U16" s="34">
        <f t="shared" si="0"/>
        <v>104.00625000000001</v>
      </c>
      <c r="V16" s="34">
        <f t="shared" si="1"/>
        <v>8.5265841990672389</v>
      </c>
      <c r="W16" s="35" t="e">
        <f>AVERAGE(#REF!)</f>
        <v>#REF!</v>
      </c>
      <c r="X16" s="35" t="e">
        <f>STDEV(#REF!)/W16*100</f>
        <v>#REF!</v>
      </c>
    </row>
    <row r="17" spans="1:24" ht="15.75" customHeight="1" x14ac:dyDescent="0.2">
      <c r="A17" s="45" t="s">
        <v>44</v>
      </c>
      <c r="B17" s="55" t="s">
        <v>45</v>
      </c>
      <c r="C17" s="38">
        <v>119.7</v>
      </c>
      <c r="D17" s="51">
        <v>118.1</v>
      </c>
      <c r="E17" s="38">
        <v>109.6</v>
      </c>
      <c r="F17" s="48"/>
      <c r="G17" s="35">
        <v>120</v>
      </c>
      <c r="H17" s="51">
        <v>119</v>
      </c>
      <c r="I17" s="48"/>
      <c r="J17" s="38">
        <v>124.6</v>
      </c>
      <c r="K17" s="54">
        <v>107.3</v>
      </c>
      <c r="L17" s="51">
        <v>109.1</v>
      </c>
      <c r="M17" s="51">
        <v>105.8</v>
      </c>
      <c r="N17" s="38">
        <v>125.1</v>
      </c>
      <c r="O17" s="38">
        <v>143</v>
      </c>
      <c r="P17" s="38">
        <v>100.3</v>
      </c>
      <c r="Q17" s="38">
        <v>101.8</v>
      </c>
      <c r="R17" s="51">
        <v>108.7</v>
      </c>
      <c r="S17" s="51">
        <v>115.8</v>
      </c>
      <c r="T17" s="38">
        <v>97.2</v>
      </c>
      <c r="U17" s="34">
        <f t="shared" si="0"/>
        <v>114.06874999999999</v>
      </c>
      <c r="V17" s="34">
        <f t="shared" si="1"/>
        <v>10.103581324942782</v>
      </c>
      <c r="W17" s="35" t="e">
        <f>AVERAGE(#REF!)</f>
        <v>#REF!</v>
      </c>
      <c r="X17" s="35" t="e">
        <f>STDEV(#REF!)/W17*100</f>
        <v>#REF!</v>
      </c>
    </row>
    <row r="18" spans="1:24" ht="15.75" customHeight="1" x14ac:dyDescent="0.2">
      <c r="A18" s="45" t="s">
        <v>46</v>
      </c>
      <c r="B18" s="46" t="s">
        <v>47</v>
      </c>
      <c r="C18" s="38">
        <v>107</v>
      </c>
      <c r="D18" s="47">
        <v>100.7</v>
      </c>
      <c r="E18" s="38">
        <v>106.6</v>
      </c>
      <c r="F18" s="48"/>
      <c r="G18" s="52">
        <v>106.1</v>
      </c>
      <c r="H18" s="47">
        <v>97.8</v>
      </c>
      <c r="I18" s="49"/>
      <c r="J18" s="38">
        <v>97.7</v>
      </c>
      <c r="K18" s="50">
        <v>106.9</v>
      </c>
      <c r="L18" s="47">
        <v>101.4</v>
      </c>
      <c r="M18" s="51">
        <v>105.9</v>
      </c>
      <c r="N18" s="38">
        <v>102.7</v>
      </c>
      <c r="O18" s="38">
        <v>98.9</v>
      </c>
      <c r="P18" s="38">
        <v>99.4</v>
      </c>
      <c r="Q18" s="52">
        <v>101.4</v>
      </c>
      <c r="R18" s="51">
        <v>97.3</v>
      </c>
      <c r="S18" s="47">
        <v>109.5</v>
      </c>
      <c r="T18" s="38">
        <v>100.1</v>
      </c>
      <c r="U18" s="34">
        <f t="shared" si="0"/>
        <v>102.46250000000001</v>
      </c>
      <c r="V18" s="34">
        <f t="shared" si="1"/>
        <v>3.8721619276510668</v>
      </c>
      <c r="W18" s="35" t="e">
        <f>AVERAGE(#REF!)</f>
        <v>#REF!</v>
      </c>
      <c r="X18" s="35" t="e">
        <f>STDEV(#REF!)/W18*100</f>
        <v>#REF!</v>
      </c>
    </row>
    <row r="19" spans="1:24" ht="15.75" customHeight="1" x14ac:dyDescent="0.2">
      <c r="A19" s="36" t="s">
        <v>48</v>
      </c>
      <c r="B19" s="37" t="s">
        <v>49</v>
      </c>
      <c r="C19" s="38">
        <v>110.1</v>
      </c>
      <c r="D19" s="39">
        <v>129.69999999999999</v>
      </c>
      <c r="E19" s="35">
        <v>105.7</v>
      </c>
      <c r="F19" s="40"/>
      <c r="G19" s="35">
        <v>101</v>
      </c>
      <c r="H19" s="39">
        <v>118.6</v>
      </c>
      <c r="I19" s="40"/>
      <c r="J19" s="35">
        <v>130.69999999999999</v>
      </c>
      <c r="K19" s="56">
        <v>127.2</v>
      </c>
      <c r="L19" s="39">
        <v>107.8</v>
      </c>
      <c r="M19" s="39">
        <v>101.1</v>
      </c>
      <c r="N19" s="35">
        <v>121.1</v>
      </c>
      <c r="O19" s="35">
        <v>138.69999999999999</v>
      </c>
      <c r="P19" s="35">
        <v>131.69999999999999</v>
      </c>
      <c r="Q19" s="35">
        <v>129.69999999999999</v>
      </c>
      <c r="R19" s="39">
        <v>131.69999999999999</v>
      </c>
      <c r="S19" s="39">
        <v>121.1</v>
      </c>
      <c r="T19" s="38">
        <v>107.1</v>
      </c>
      <c r="U19" s="34">
        <f t="shared" si="0"/>
        <v>119.56249999999999</v>
      </c>
      <c r="V19" s="34">
        <f t="shared" si="1"/>
        <v>10.391040390769069</v>
      </c>
      <c r="W19" s="35" t="e">
        <f>AVERAGE(#REF!)</f>
        <v>#REF!</v>
      </c>
      <c r="X19" s="35" t="e">
        <f>STDEV(#REF!)/W19*100</f>
        <v>#REF!</v>
      </c>
    </row>
    <row r="20" spans="1:24" ht="15.75" customHeight="1" x14ac:dyDescent="0.2">
      <c r="A20" s="57" t="s">
        <v>50</v>
      </c>
      <c r="B20" s="37" t="s">
        <v>51</v>
      </c>
      <c r="C20" s="38">
        <v>78.900000000000006</v>
      </c>
      <c r="D20" s="39">
        <v>95</v>
      </c>
      <c r="E20" s="35">
        <v>94.7</v>
      </c>
      <c r="F20" s="40"/>
      <c r="G20" s="52">
        <v>100.1</v>
      </c>
      <c r="H20" s="39">
        <v>88.9</v>
      </c>
      <c r="I20" s="40"/>
      <c r="J20" s="35">
        <v>113.9</v>
      </c>
      <c r="K20" s="56">
        <v>94</v>
      </c>
      <c r="L20" s="39">
        <v>98.9</v>
      </c>
      <c r="M20" s="39">
        <v>95.4</v>
      </c>
      <c r="N20" s="35">
        <v>109.8</v>
      </c>
      <c r="O20" s="35">
        <v>110.8</v>
      </c>
      <c r="P20" s="35">
        <v>103.5</v>
      </c>
      <c r="Q20" s="35">
        <v>113.7</v>
      </c>
      <c r="R20" s="35">
        <v>103.9</v>
      </c>
      <c r="S20" s="39">
        <v>99.5</v>
      </c>
      <c r="T20" s="38">
        <v>102.4</v>
      </c>
      <c r="U20" s="34">
        <f t="shared" si="0"/>
        <v>100.21250000000001</v>
      </c>
      <c r="V20" s="34">
        <f t="shared" si="1"/>
        <v>9.311941153832997</v>
      </c>
      <c r="W20" s="35" t="e">
        <f>AVERAGE(#REF!)</f>
        <v>#REF!</v>
      </c>
      <c r="X20" s="35" t="e">
        <f>STDEV(#REF!)/W20*100</f>
        <v>#REF!</v>
      </c>
    </row>
    <row r="21" spans="1:24" ht="15.75" customHeight="1" x14ac:dyDescent="0.2">
      <c r="A21" s="45" t="s">
        <v>52</v>
      </c>
      <c r="B21" s="55" t="s">
        <v>53</v>
      </c>
      <c r="C21" s="38">
        <v>77.3</v>
      </c>
      <c r="D21" s="47">
        <v>92.4</v>
      </c>
      <c r="E21" s="38">
        <v>96.4</v>
      </c>
      <c r="F21" s="48"/>
      <c r="G21" s="35">
        <v>103</v>
      </c>
      <c r="H21" s="47">
        <v>89.6</v>
      </c>
      <c r="I21" s="49"/>
      <c r="J21" s="38">
        <v>115.6</v>
      </c>
      <c r="K21" s="50">
        <v>92.8</v>
      </c>
      <c r="L21" s="47">
        <v>97.1</v>
      </c>
      <c r="M21" s="51">
        <v>96</v>
      </c>
      <c r="N21" s="38">
        <v>108.7</v>
      </c>
      <c r="O21" s="38">
        <v>113</v>
      </c>
      <c r="P21" s="38">
        <v>100.9</v>
      </c>
      <c r="Q21" s="52">
        <v>105.5</v>
      </c>
      <c r="R21" s="51">
        <v>101.1</v>
      </c>
      <c r="S21" s="47">
        <v>100.5</v>
      </c>
      <c r="T21" s="38">
        <v>103.7</v>
      </c>
      <c r="U21" s="34">
        <f t="shared" si="0"/>
        <v>99.600000000000009</v>
      </c>
      <c r="V21" s="34">
        <f t="shared" si="1"/>
        <v>9.3867716533891343</v>
      </c>
      <c r="W21" s="35" t="e">
        <f>AVERAGE(#REF!)</f>
        <v>#REF!</v>
      </c>
      <c r="X21" s="35" t="e">
        <f>STDEV(#REF!)/W21*100</f>
        <v>#REF!</v>
      </c>
    </row>
    <row r="22" spans="1:24" ht="15.75" customHeight="1" x14ac:dyDescent="0.2">
      <c r="A22" s="45" t="s">
        <v>54</v>
      </c>
      <c r="B22" s="53" t="s">
        <v>55</v>
      </c>
      <c r="C22" s="38">
        <v>56.1</v>
      </c>
      <c r="D22" s="51">
        <v>95.2</v>
      </c>
      <c r="E22" s="38">
        <v>94.3</v>
      </c>
      <c r="F22" s="48"/>
      <c r="G22" s="52">
        <v>150.6</v>
      </c>
      <c r="H22" s="51">
        <v>94.3</v>
      </c>
      <c r="I22" s="48"/>
      <c r="J22" s="38">
        <v>110.3</v>
      </c>
      <c r="K22" s="54">
        <v>105.3</v>
      </c>
      <c r="L22" s="51">
        <v>104.9</v>
      </c>
      <c r="M22" s="51">
        <v>118.2</v>
      </c>
      <c r="N22" s="38">
        <v>100.7</v>
      </c>
      <c r="O22" s="38">
        <v>104.3</v>
      </c>
      <c r="P22" s="38">
        <v>99</v>
      </c>
      <c r="Q22" s="38">
        <v>96.9</v>
      </c>
      <c r="R22" s="51">
        <v>108.9</v>
      </c>
      <c r="S22" s="51">
        <v>98.3</v>
      </c>
      <c r="T22" s="38">
        <v>96.6</v>
      </c>
      <c r="U22" s="34">
        <f t="shared" si="0"/>
        <v>102.11875000000001</v>
      </c>
      <c r="V22" s="34">
        <f t="shared" si="1"/>
        <v>18.085603644421504</v>
      </c>
      <c r="W22" s="35" t="e">
        <f>AVERAGE(#REF!)</f>
        <v>#REF!</v>
      </c>
      <c r="X22" s="35" t="e">
        <f>STDEV(#REF!)/W22*100</f>
        <v>#REF!</v>
      </c>
    </row>
    <row r="23" spans="1:24" ht="15.75" customHeight="1" x14ac:dyDescent="0.2">
      <c r="A23" s="45" t="s">
        <v>56</v>
      </c>
      <c r="B23" s="53" t="s">
        <v>53</v>
      </c>
      <c r="C23" s="38">
        <v>84.2</v>
      </c>
      <c r="D23" s="51">
        <v>91.8</v>
      </c>
      <c r="E23" s="38">
        <v>96.9</v>
      </c>
      <c r="F23" s="48"/>
      <c r="G23" s="35">
        <v>97.3</v>
      </c>
      <c r="H23" s="51">
        <v>89.2</v>
      </c>
      <c r="I23" s="48"/>
      <c r="J23" s="38">
        <v>116.4</v>
      </c>
      <c r="K23" s="54">
        <v>92</v>
      </c>
      <c r="L23" s="51">
        <v>96.3</v>
      </c>
      <c r="M23" s="51">
        <v>93.6</v>
      </c>
      <c r="N23" s="38">
        <v>109.4</v>
      </c>
      <c r="O23" s="38">
        <v>115.2</v>
      </c>
      <c r="P23" s="38">
        <v>101.2</v>
      </c>
      <c r="Q23" s="38">
        <v>107</v>
      </c>
      <c r="R23" s="51">
        <v>100.2</v>
      </c>
      <c r="S23" s="51">
        <v>101</v>
      </c>
      <c r="T23" s="38">
        <v>104.7</v>
      </c>
      <c r="U23" s="34">
        <f t="shared" si="0"/>
        <v>99.775000000000006</v>
      </c>
      <c r="V23" s="34">
        <f t="shared" si="1"/>
        <v>9.0765066507595158</v>
      </c>
      <c r="W23" s="35" t="e">
        <f>AVERAGE(#REF!)</f>
        <v>#REF!</v>
      </c>
      <c r="X23" s="35" t="e">
        <f>STDEV(#REF!)/W23*100</f>
        <v>#REF!</v>
      </c>
    </row>
    <row r="24" spans="1:24" ht="15.75" customHeight="1" x14ac:dyDescent="0.2">
      <c r="A24" s="45" t="s">
        <v>57</v>
      </c>
      <c r="B24" s="53" t="s">
        <v>58</v>
      </c>
      <c r="C24" s="38">
        <v>151.30000000000001</v>
      </c>
      <c r="D24" s="51">
        <v>67.599999999999994</v>
      </c>
      <c r="E24" s="38">
        <v>101.4</v>
      </c>
      <c r="F24" s="48"/>
      <c r="G24" s="52">
        <v>95.6</v>
      </c>
      <c r="H24" s="51">
        <v>73.7</v>
      </c>
      <c r="I24" s="48"/>
      <c r="J24" s="38">
        <v>88.3</v>
      </c>
      <c r="K24" s="54">
        <v>90.8</v>
      </c>
      <c r="L24" s="51">
        <v>92</v>
      </c>
      <c r="M24" s="51">
        <v>121.7</v>
      </c>
      <c r="N24" s="38">
        <v>120.7</v>
      </c>
      <c r="O24" s="38">
        <v>105.7</v>
      </c>
      <c r="P24" s="38">
        <v>87.4</v>
      </c>
      <c r="Q24" s="38">
        <v>85</v>
      </c>
      <c r="R24" s="51">
        <v>102.9</v>
      </c>
      <c r="S24" s="51">
        <v>83.6</v>
      </c>
      <c r="T24" s="38">
        <v>125.4</v>
      </c>
      <c r="U24" s="34">
        <f t="shared" si="0"/>
        <v>99.568750000000009</v>
      </c>
      <c r="V24" s="34">
        <f t="shared" si="1"/>
        <v>21.564176779352255</v>
      </c>
      <c r="W24" s="35" t="e">
        <f>AVERAGE(#REF!)</f>
        <v>#REF!</v>
      </c>
      <c r="X24" s="35" t="e">
        <f>STDEV(#REF!)/W24*100</f>
        <v>#REF!</v>
      </c>
    </row>
    <row r="25" spans="1:24" ht="15.75" customHeight="1" x14ac:dyDescent="0.2">
      <c r="A25" s="45" t="s">
        <v>59</v>
      </c>
      <c r="B25" s="53" t="s">
        <v>60</v>
      </c>
      <c r="C25" s="38">
        <v>143.19999999999999</v>
      </c>
      <c r="D25" s="51">
        <v>116.9</v>
      </c>
      <c r="E25" s="38">
        <v>92.7</v>
      </c>
      <c r="F25" s="48"/>
      <c r="G25" s="35">
        <v>136.9</v>
      </c>
      <c r="H25" s="51">
        <v>132.69999999999999</v>
      </c>
      <c r="I25" s="48"/>
      <c r="J25" s="38">
        <v>100</v>
      </c>
      <c r="K25" s="54">
        <v>92.7</v>
      </c>
      <c r="L25" s="51">
        <v>106.1</v>
      </c>
      <c r="M25" s="51">
        <v>106.7</v>
      </c>
      <c r="N25" s="38">
        <v>117.9</v>
      </c>
      <c r="O25" s="38">
        <v>100</v>
      </c>
      <c r="P25" s="38">
        <v>112.7</v>
      </c>
      <c r="Q25" s="38">
        <v>141.4</v>
      </c>
      <c r="R25" s="51">
        <v>89.4</v>
      </c>
      <c r="S25" s="51">
        <v>109.5</v>
      </c>
      <c r="T25" s="38">
        <v>103.6</v>
      </c>
      <c r="U25" s="34">
        <f t="shared" si="0"/>
        <v>112.65000000000002</v>
      </c>
      <c r="V25" s="34">
        <f t="shared" si="1"/>
        <v>15.58304191743132</v>
      </c>
      <c r="W25" s="35" t="e">
        <f>AVERAGE(#REF!)</f>
        <v>#REF!</v>
      </c>
      <c r="X25" s="35" t="e">
        <f>STDEV(#REF!)/W25*100</f>
        <v>#REF!</v>
      </c>
    </row>
    <row r="26" spans="1:24" ht="15.75" customHeight="1" x14ac:dyDescent="0.2">
      <c r="A26" s="45" t="s">
        <v>61</v>
      </c>
      <c r="B26" s="53" t="s">
        <v>62</v>
      </c>
      <c r="C26" s="38">
        <v>86.5</v>
      </c>
      <c r="D26" s="51">
        <v>110.5</v>
      </c>
      <c r="E26" s="38">
        <v>86.5</v>
      </c>
      <c r="F26" s="48"/>
      <c r="G26" s="52">
        <v>84.5</v>
      </c>
      <c r="H26" s="51">
        <v>86.2</v>
      </c>
      <c r="I26" s="48"/>
      <c r="J26" s="38">
        <v>107.3</v>
      </c>
      <c r="K26" s="54">
        <v>98.9</v>
      </c>
      <c r="L26" s="51">
        <v>107.5</v>
      </c>
      <c r="M26" s="51">
        <v>92.2</v>
      </c>
      <c r="N26" s="38">
        <v>114.1</v>
      </c>
      <c r="O26" s="38">
        <v>102</v>
      </c>
      <c r="P26" s="38">
        <v>116</v>
      </c>
      <c r="Q26" s="38">
        <v>147.5</v>
      </c>
      <c r="R26" s="51">
        <v>114.6</v>
      </c>
      <c r="S26" s="51">
        <v>95.9</v>
      </c>
      <c r="T26" s="38">
        <v>97.3</v>
      </c>
      <c r="U26" s="34">
        <f t="shared" si="0"/>
        <v>102.96875</v>
      </c>
      <c r="V26" s="34">
        <f t="shared" si="1"/>
        <v>15.636182554661698</v>
      </c>
      <c r="W26" s="35" t="e">
        <f>AVERAGE(#REF!)</f>
        <v>#REF!</v>
      </c>
      <c r="X26" s="35" t="e">
        <f>STDEV(#REF!)/W26*100</f>
        <v>#REF!</v>
      </c>
    </row>
    <row r="27" spans="1:24" ht="15.75" customHeight="1" x14ac:dyDescent="0.2">
      <c r="A27" s="45" t="s">
        <v>63</v>
      </c>
      <c r="B27" s="53" t="s">
        <v>64</v>
      </c>
      <c r="C27" s="38">
        <v>108</v>
      </c>
      <c r="D27" s="51">
        <v>106.6</v>
      </c>
      <c r="E27" s="38">
        <v>121.3</v>
      </c>
      <c r="F27" s="48"/>
      <c r="G27" s="35">
        <v>118</v>
      </c>
      <c r="H27" s="51">
        <v>111.3</v>
      </c>
      <c r="I27" s="48"/>
      <c r="J27" s="38">
        <v>125.8</v>
      </c>
      <c r="K27" s="54">
        <v>128.1</v>
      </c>
      <c r="L27" s="51">
        <v>104.7</v>
      </c>
      <c r="M27" s="51">
        <v>132</v>
      </c>
      <c r="N27" s="38">
        <v>102.8</v>
      </c>
      <c r="O27" s="38">
        <v>114.7</v>
      </c>
      <c r="P27" s="38">
        <v>126.3</v>
      </c>
      <c r="Q27" s="38">
        <v>136.6</v>
      </c>
      <c r="R27" s="38">
        <v>107.7</v>
      </c>
      <c r="S27" s="51">
        <v>103.8</v>
      </c>
      <c r="T27" s="38">
        <v>117.4</v>
      </c>
      <c r="U27" s="34">
        <f t="shared" si="0"/>
        <v>116.56874999999999</v>
      </c>
      <c r="V27" s="34">
        <f t="shared" si="1"/>
        <v>9.2754358532965231</v>
      </c>
      <c r="W27" s="35" t="e">
        <f>AVERAGE(#REF!)</f>
        <v>#REF!</v>
      </c>
      <c r="X27" s="35" t="e">
        <f>STDEV(#REF!)/W27*100</f>
        <v>#REF!</v>
      </c>
    </row>
    <row r="28" spans="1:24" ht="15.75" customHeight="1" x14ac:dyDescent="0.2">
      <c r="A28" s="45" t="s">
        <v>65</v>
      </c>
      <c r="B28" s="53" t="s">
        <v>66</v>
      </c>
      <c r="C28" s="38">
        <v>109.3</v>
      </c>
      <c r="D28" s="47">
        <v>100.9</v>
      </c>
      <c r="E28" s="38">
        <v>126.2</v>
      </c>
      <c r="F28" s="48"/>
      <c r="G28" s="52">
        <v>116.6</v>
      </c>
      <c r="H28" s="47">
        <v>117.1</v>
      </c>
      <c r="I28" s="49"/>
      <c r="J28" s="38">
        <v>117.1</v>
      </c>
      <c r="K28" s="50">
        <v>141.9</v>
      </c>
      <c r="L28" s="47">
        <v>109.8</v>
      </c>
      <c r="M28" s="51">
        <v>142.30000000000001</v>
      </c>
      <c r="N28" s="38">
        <v>104.9</v>
      </c>
      <c r="O28" s="38">
        <v>118</v>
      </c>
      <c r="P28" s="38">
        <v>143.6</v>
      </c>
      <c r="Q28" s="52">
        <v>156.1</v>
      </c>
      <c r="R28" s="51">
        <v>98.4</v>
      </c>
      <c r="S28" s="47">
        <v>104.2</v>
      </c>
      <c r="T28" s="38">
        <v>123.7</v>
      </c>
      <c r="U28" s="34">
        <f t="shared" si="0"/>
        <v>120.63125000000001</v>
      </c>
      <c r="V28" s="34">
        <f t="shared" si="1"/>
        <v>14.266606870009369</v>
      </c>
      <c r="W28" s="35" t="e">
        <f>AVERAGE(#REF!)</f>
        <v>#REF!</v>
      </c>
      <c r="X28" s="35" t="e">
        <f>STDEV(#REF!)/W28*100</f>
        <v>#REF!</v>
      </c>
    </row>
    <row r="29" spans="1:24" ht="15.75" customHeight="1" x14ac:dyDescent="0.2">
      <c r="A29" s="58" t="s">
        <v>67</v>
      </c>
      <c r="B29" s="59" t="s">
        <v>68</v>
      </c>
      <c r="C29" s="38">
        <v>104.1</v>
      </c>
      <c r="D29" s="60">
        <v>95.1</v>
      </c>
      <c r="E29" s="61">
        <v>128.19999999999999</v>
      </c>
      <c r="F29" s="62"/>
      <c r="G29" s="35">
        <v>122.2</v>
      </c>
      <c r="H29" s="60">
        <v>100</v>
      </c>
      <c r="I29" s="62"/>
      <c r="J29" s="61">
        <v>137.69999999999999</v>
      </c>
      <c r="K29" s="63">
        <v>107.5</v>
      </c>
      <c r="L29" s="60">
        <v>101.4</v>
      </c>
      <c r="M29" s="60">
        <v>115.2</v>
      </c>
      <c r="N29" s="61">
        <v>106.2</v>
      </c>
      <c r="O29" s="61">
        <v>109.9</v>
      </c>
      <c r="P29" s="61">
        <v>103.2</v>
      </c>
      <c r="Q29" s="61">
        <v>107.3</v>
      </c>
      <c r="R29" s="60">
        <v>137.5</v>
      </c>
      <c r="S29" s="60">
        <v>99.8</v>
      </c>
      <c r="T29" s="38">
        <v>113.2</v>
      </c>
      <c r="U29" s="34">
        <f t="shared" si="0"/>
        <v>111.78125</v>
      </c>
      <c r="V29" s="34">
        <f t="shared" si="1"/>
        <v>11.776166907459819</v>
      </c>
      <c r="W29" s="35" t="e">
        <f>AVERAGE(#REF!)</f>
        <v>#REF!</v>
      </c>
      <c r="X29" s="35" t="e">
        <f>STDEV(#REF!)/W29*100</f>
        <v>#REF!</v>
      </c>
    </row>
    <row r="30" spans="1:24" ht="15.75" customHeight="1" x14ac:dyDescent="0.2">
      <c r="A30" s="45" t="s">
        <v>69</v>
      </c>
      <c r="B30" s="53" t="s">
        <v>70</v>
      </c>
      <c r="C30" s="38">
        <v>134.9</v>
      </c>
      <c r="D30" s="47">
        <v>200.8</v>
      </c>
      <c r="E30" s="52">
        <v>158.5</v>
      </c>
      <c r="F30" s="49"/>
      <c r="G30" s="52">
        <v>148.6</v>
      </c>
      <c r="H30" s="47">
        <v>95</v>
      </c>
      <c r="I30" s="48"/>
      <c r="J30" s="52">
        <v>179.9</v>
      </c>
      <c r="K30" s="50">
        <v>142.9</v>
      </c>
      <c r="L30" s="51">
        <v>92.7</v>
      </c>
      <c r="M30" s="47">
        <v>109</v>
      </c>
      <c r="N30" s="38">
        <v>85</v>
      </c>
      <c r="O30" s="52">
        <v>106</v>
      </c>
      <c r="P30" s="52">
        <v>104.7</v>
      </c>
      <c r="Q30" s="38">
        <v>97.7</v>
      </c>
      <c r="R30" s="47">
        <v>110.4</v>
      </c>
      <c r="S30" s="47">
        <v>99.9</v>
      </c>
      <c r="T30" s="38">
        <v>93.8</v>
      </c>
      <c r="U30" s="34">
        <f t="shared" si="0"/>
        <v>122.48750000000003</v>
      </c>
      <c r="V30" s="34">
        <f t="shared" si="1"/>
        <v>28.195158274623651</v>
      </c>
      <c r="W30" s="35" t="e">
        <f>AVERAGE(#REF!)</f>
        <v>#REF!</v>
      </c>
      <c r="X30" s="35" t="e">
        <f>STDEV(#REF!)/W30*100</f>
        <v>#REF!</v>
      </c>
    </row>
    <row r="31" spans="1:24" ht="15.75" customHeight="1" x14ac:dyDescent="0.2">
      <c r="A31" s="45" t="s">
        <v>71</v>
      </c>
      <c r="B31" s="53" t="s">
        <v>72</v>
      </c>
      <c r="C31" s="38">
        <v>92.1</v>
      </c>
      <c r="D31" s="51">
        <v>80.599999999999994</v>
      </c>
      <c r="E31" s="38">
        <v>83</v>
      </c>
      <c r="F31" s="48"/>
      <c r="G31" s="35">
        <v>99.7</v>
      </c>
      <c r="H31" s="51">
        <v>112.3</v>
      </c>
      <c r="I31" s="48"/>
      <c r="J31" s="38">
        <v>104.9</v>
      </c>
      <c r="K31" s="54">
        <v>92.2</v>
      </c>
      <c r="L31" s="51">
        <v>93.7</v>
      </c>
      <c r="M31" s="51">
        <v>102.3</v>
      </c>
      <c r="N31" s="38">
        <v>108</v>
      </c>
      <c r="O31" s="38">
        <v>106.9</v>
      </c>
      <c r="P31" s="38">
        <v>90.3</v>
      </c>
      <c r="Q31" s="38">
        <v>113.6</v>
      </c>
      <c r="R31" s="51">
        <v>95.5</v>
      </c>
      <c r="S31" s="51">
        <v>108.9</v>
      </c>
      <c r="T31" s="38">
        <v>103.2</v>
      </c>
      <c r="U31" s="34">
        <f t="shared" si="0"/>
        <v>99.2</v>
      </c>
      <c r="V31" s="34">
        <f t="shared" si="1"/>
        <v>10.077620513976765</v>
      </c>
      <c r="W31" s="35" t="e">
        <f>AVERAGE(#REF!)</f>
        <v>#REF!</v>
      </c>
      <c r="X31" s="35" t="e">
        <f>STDEV(#REF!)/W31*100</f>
        <v>#REF!</v>
      </c>
    </row>
    <row r="32" spans="1:24" ht="15.75" customHeight="1" x14ac:dyDescent="0.2">
      <c r="A32" s="45" t="s">
        <v>73</v>
      </c>
      <c r="B32" s="53" t="s">
        <v>74</v>
      </c>
      <c r="C32" s="38">
        <v>92</v>
      </c>
      <c r="D32" s="47">
        <v>92</v>
      </c>
      <c r="E32" s="64">
        <v>98</v>
      </c>
      <c r="F32" s="65"/>
      <c r="G32" s="52">
        <v>100.9</v>
      </c>
      <c r="H32" s="47">
        <v>95.7</v>
      </c>
      <c r="I32" s="49"/>
      <c r="J32" s="64">
        <v>99.7</v>
      </c>
      <c r="K32" s="50">
        <v>96.6</v>
      </c>
      <c r="L32" s="47">
        <v>96.4</v>
      </c>
      <c r="M32" s="66">
        <v>97.4</v>
      </c>
      <c r="N32" s="64">
        <v>103.4</v>
      </c>
      <c r="O32" s="64">
        <v>105.3</v>
      </c>
      <c r="P32" s="64">
        <v>91.6</v>
      </c>
      <c r="Q32" s="52">
        <v>99</v>
      </c>
      <c r="R32" s="66">
        <v>104.6</v>
      </c>
      <c r="S32" s="52">
        <v>102.4</v>
      </c>
      <c r="T32" s="38">
        <v>102.6</v>
      </c>
      <c r="U32" s="34">
        <f t="shared" si="0"/>
        <v>98.59999999999998</v>
      </c>
      <c r="V32" s="34">
        <f t="shared" si="1"/>
        <v>4.5068176100731545</v>
      </c>
      <c r="W32" s="35" t="e">
        <f>AVERAGE(#REF!)</f>
        <v>#REF!</v>
      </c>
      <c r="X32" s="35" t="e">
        <f>STDEV(#REF!)/W32*100</f>
        <v>#REF!</v>
      </c>
    </row>
    <row r="33" spans="1:25" ht="15.75" customHeight="1" x14ac:dyDescent="0.2">
      <c r="A33" s="45" t="s">
        <v>75</v>
      </c>
      <c r="B33" s="53" t="s">
        <v>76</v>
      </c>
      <c r="C33" s="38">
        <v>89.3</v>
      </c>
      <c r="D33" s="66">
        <v>85.4</v>
      </c>
      <c r="E33" s="38">
        <v>103</v>
      </c>
      <c r="F33" s="48"/>
      <c r="G33" s="35">
        <v>89.2</v>
      </c>
      <c r="H33" s="66">
        <v>97.7</v>
      </c>
      <c r="I33" s="65"/>
      <c r="J33" s="38">
        <v>95.9</v>
      </c>
      <c r="K33" s="67">
        <v>91.1</v>
      </c>
      <c r="L33" s="66">
        <v>95.7</v>
      </c>
      <c r="M33" s="51">
        <v>95.9</v>
      </c>
      <c r="N33" s="38">
        <v>103.1</v>
      </c>
      <c r="O33" s="38">
        <v>106.1</v>
      </c>
      <c r="P33" s="38">
        <v>84.3</v>
      </c>
      <c r="Q33" s="64">
        <v>94.2</v>
      </c>
      <c r="R33" s="51">
        <v>96.9</v>
      </c>
      <c r="S33" s="66">
        <v>89.2</v>
      </c>
      <c r="T33" s="38">
        <v>89.6</v>
      </c>
      <c r="U33" s="34">
        <f t="shared" si="0"/>
        <v>94.162500000000009</v>
      </c>
      <c r="V33" s="34">
        <f t="shared" si="1"/>
        <v>6.7503476344386719</v>
      </c>
      <c r="W33" s="35" t="e">
        <f>AVERAGE(#REF!)</f>
        <v>#REF!</v>
      </c>
      <c r="X33" s="35" t="e">
        <f>STDEV(#REF!)/W33*100</f>
        <v>#REF!</v>
      </c>
    </row>
    <row r="34" spans="1:25" ht="15.75" customHeight="1" x14ac:dyDescent="0.2">
      <c r="A34" s="58" t="s">
        <v>77</v>
      </c>
      <c r="B34" s="59" t="s">
        <v>78</v>
      </c>
      <c r="C34" s="38">
        <v>94.4</v>
      </c>
      <c r="D34" s="60">
        <v>97.6</v>
      </c>
      <c r="E34" s="61">
        <v>94</v>
      </c>
      <c r="F34" s="62"/>
      <c r="G34" s="52">
        <v>108.5</v>
      </c>
      <c r="H34" s="60">
        <v>94.2</v>
      </c>
      <c r="I34" s="62"/>
      <c r="J34" s="61">
        <v>101.6</v>
      </c>
      <c r="K34" s="63">
        <v>100.4</v>
      </c>
      <c r="L34" s="60">
        <v>96.9</v>
      </c>
      <c r="M34" s="60">
        <v>98.3</v>
      </c>
      <c r="N34" s="61">
        <v>103.5</v>
      </c>
      <c r="O34" s="61">
        <v>104.7</v>
      </c>
      <c r="P34" s="61">
        <v>95.2</v>
      </c>
      <c r="Q34" s="61">
        <v>102</v>
      </c>
      <c r="R34" s="60">
        <v>108.4</v>
      </c>
      <c r="S34" s="60">
        <v>108.8</v>
      </c>
      <c r="T34" s="38">
        <v>108.2</v>
      </c>
      <c r="U34" s="34">
        <f t="shared" si="0"/>
        <v>101.04375</v>
      </c>
      <c r="V34" s="34">
        <f t="shared" si="1"/>
        <v>5.4412032876581566</v>
      </c>
      <c r="W34" s="35" t="e">
        <f>AVERAGE(#REF!)</f>
        <v>#REF!</v>
      </c>
      <c r="X34" s="35" t="e">
        <f>STDEV(#REF!)/W34*100</f>
        <v>#REF!</v>
      </c>
    </row>
    <row r="35" spans="1:25" ht="15.75" customHeight="1" x14ac:dyDescent="0.2">
      <c r="A35" s="45" t="s">
        <v>79</v>
      </c>
      <c r="B35" s="53" t="s">
        <v>80</v>
      </c>
      <c r="C35" s="38">
        <v>113.5</v>
      </c>
      <c r="D35" s="47">
        <v>106.9</v>
      </c>
      <c r="E35" s="38">
        <v>133.80000000000001</v>
      </c>
      <c r="F35" s="48"/>
      <c r="G35" s="35">
        <v>122.7</v>
      </c>
      <c r="H35" s="47">
        <v>164.1</v>
      </c>
      <c r="I35" s="49"/>
      <c r="J35" s="38">
        <v>113.7</v>
      </c>
      <c r="K35" s="50">
        <v>106.6</v>
      </c>
      <c r="L35" s="47">
        <v>124.7</v>
      </c>
      <c r="M35" s="51">
        <v>136.69999999999999</v>
      </c>
      <c r="N35" s="38">
        <v>122.9</v>
      </c>
      <c r="O35" s="38">
        <v>111.6</v>
      </c>
      <c r="P35" s="38">
        <v>119.6</v>
      </c>
      <c r="Q35" s="52">
        <v>129.1</v>
      </c>
      <c r="R35" s="51">
        <v>110.9</v>
      </c>
      <c r="S35" s="47">
        <v>116.1</v>
      </c>
      <c r="T35" s="38">
        <v>108.7</v>
      </c>
      <c r="U35" s="34">
        <f t="shared" si="0"/>
        <v>121.35</v>
      </c>
      <c r="V35" s="34">
        <f t="shared" si="1"/>
        <v>12.102073523847725</v>
      </c>
      <c r="W35" s="35" t="e">
        <f>AVERAGE(#REF!)</f>
        <v>#REF!</v>
      </c>
      <c r="X35" s="35" t="e">
        <f>STDEV(#REF!)/W35*100</f>
        <v>#REF!</v>
      </c>
    </row>
    <row r="36" spans="1:25" ht="15.75" customHeight="1" x14ac:dyDescent="0.2">
      <c r="A36" s="45" t="s">
        <v>81</v>
      </c>
      <c r="B36" s="53" t="s">
        <v>82</v>
      </c>
      <c r="C36" s="38">
        <v>90.4</v>
      </c>
      <c r="D36" s="47">
        <v>93.9</v>
      </c>
      <c r="E36" s="38">
        <v>96.4</v>
      </c>
      <c r="F36" s="48"/>
      <c r="G36" s="52">
        <v>107.7</v>
      </c>
      <c r="H36" s="47">
        <v>90.1</v>
      </c>
      <c r="I36" s="49"/>
      <c r="J36" s="38">
        <v>99.4</v>
      </c>
      <c r="K36" s="50">
        <v>95.9</v>
      </c>
      <c r="L36" s="47">
        <v>103.7</v>
      </c>
      <c r="M36" s="51">
        <v>88.9</v>
      </c>
      <c r="N36" s="38">
        <v>94.8</v>
      </c>
      <c r="O36" s="38">
        <v>92.7</v>
      </c>
      <c r="P36" s="38">
        <v>90.3</v>
      </c>
      <c r="Q36" s="52">
        <v>90.4</v>
      </c>
      <c r="R36" s="38">
        <v>94</v>
      </c>
      <c r="S36" s="47">
        <v>92.3</v>
      </c>
      <c r="T36" s="38">
        <v>96.4</v>
      </c>
      <c r="U36" s="34">
        <f t="shared" si="0"/>
        <v>94.831249999999997</v>
      </c>
      <c r="V36" s="34">
        <f t="shared" si="1"/>
        <v>5.4527470693531876</v>
      </c>
      <c r="W36" s="35" t="e">
        <f>AVERAGE(#REF!)</f>
        <v>#REF!</v>
      </c>
      <c r="X36" s="35" t="e">
        <f>STDEV(#REF!)/W36*100</f>
        <v>#REF!</v>
      </c>
    </row>
    <row r="37" spans="1:25" ht="15.75" customHeight="1" x14ac:dyDescent="0.2">
      <c r="A37" s="57" t="s">
        <v>83</v>
      </c>
      <c r="B37" s="37" t="s">
        <v>84</v>
      </c>
      <c r="C37" s="38">
        <v>110.4</v>
      </c>
      <c r="D37" s="39">
        <v>108.3</v>
      </c>
      <c r="E37" s="35">
        <v>115</v>
      </c>
      <c r="F37" s="40"/>
      <c r="G37" s="35">
        <v>111.9</v>
      </c>
      <c r="H37" s="39">
        <v>110</v>
      </c>
      <c r="I37" s="40"/>
      <c r="J37" s="35">
        <v>113.3</v>
      </c>
      <c r="K37" s="56">
        <v>94.3</v>
      </c>
      <c r="L37" s="39">
        <v>110.9</v>
      </c>
      <c r="M37" s="39">
        <v>111.5</v>
      </c>
      <c r="N37" s="35">
        <v>118.4</v>
      </c>
      <c r="O37" s="35">
        <v>110.3</v>
      </c>
      <c r="P37" s="35">
        <v>104.5</v>
      </c>
      <c r="Q37" s="35">
        <v>109.8</v>
      </c>
      <c r="R37" s="39">
        <v>101.4</v>
      </c>
      <c r="S37" s="35">
        <v>126</v>
      </c>
      <c r="T37" s="38">
        <v>130.1</v>
      </c>
      <c r="U37" s="34">
        <f t="shared" si="0"/>
        <v>111.63124999999999</v>
      </c>
      <c r="V37" s="34">
        <f t="shared" si="1"/>
        <v>7.6167591063995319</v>
      </c>
      <c r="W37" s="35" t="e">
        <f>AVERAGE(#REF!)</f>
        <v>#REF!</v>
      </c>
      <c r="X37" s="35" t="e">
        <f>STDEV(#REF!)/W37*100</f>
        <v>#REF!</v>
      </c>
    </row>
    <row r="38" spans="1:25" ht="15.75" customHeight="1" x14ac:dyDescent="0.2">
      <c r="A38" s="36" t="s">
        <v>85</v>
      </c>
      <c r="B38" s="37" t="s">
        <v>86</v>
      </c>
      <c r="C38" s="38">
        <v>80.8</v>
      </c>
      <c r="D38" s="39">
        <v>84.9</v>
      </c>
      <c r="E38" s="35">
        <v>86.5</v>
      </c>
      <c r="F38" s="40"/>
      <c r="G38" s="52">
        <v>93.8</v>
      </c>
      <c r="H38" s="39">
        <v>74</v>
      </c>
      <c r="I38" s="40"/>
      <c r="J38" s="35">
        <v>91</v>
      </c>
      <c r="K38" s="56">
        <v>85.9</v>
      </c>
      <c r="L38" s="39">
        <v>79</v>
      </c>
      <c r="M38" s="39">
        <v>81.099999999999994</v>
      </c>
      <c r="N38" s="35">
        <v>90.1</v>
      </c>
      <c r="O38" s="35">
        <v>87.6</v>
      </c>
      <c r="P38" s="35">
        <v>79.599999999999994</v>
      </c>
      <c r="Q38" s="35">
        <v>85.5</v>
      </c>
      <c r="R38" s="39">
        <v>100.9</v>
      </c>
      <c r="S38" s="39">
        <v>103.7</v>
      </c>
      <c r="T38" s="38">
        <v>82.2</v>
      </c>
      <c r="U38" s="34">
        <f t="shared" si="0"/>
        <v>86.662500000000023</v>
      </c>
      <c r="V38" s="34">
        <f t="shared" si="1"/>
        <v>9.1085533184894416</v>
      </c>
      <c r="W38" s="35" t="e">
        <f>AVERAGE(#REF!)</f>
        <v>#REF!</v>
      </c>
      <c r="X38" s="35" t="e">
        <f>STDEV(#REF!)/W38*100</f>
        <v>#REF!</v>
      </c>
    </row>
    <row r="39" spans="1:25" ht="15.75" customHeight="1" x14ac:dyDescent="0.2">
      <c r="A39" s="36" t="s">
        <v>87</v>
      </c>
      <c r="B39" s="37" t="s">
        <v>88</v>
      </c>
      <c r="C39" s="38">
        <v>99.3</v>
      </c>
      <c r="D39" s="39">
        <v>95.3</v>
      </c>
      <c r="E39" s="35">
        <v>80</v>
      </c>
      <c r="F39" s="40"/>
      <c r="G39" s="35">
        <v>142.1</v>
      </c>
      <c r="H39" s="39">
        <v>122.1</v>
      </c>
      <c r="I39" s="40"/>
      <c r="J39" s="35">
        <v>156.69999999999999</v>
      </c>
      <c r="K39" s="56">
        <v>116.1</v>
      </c>
      <c r="L39" s="39">
        <v>79.099999999999994</v>
      </c>
      <c r="M39" s="39">
        <v>123.1</v>
      </c>
      <c r="N39" s="35">
        <v>102.1</v>
      </c>
      <c r="O39" s="35">
        <v>120.7</v>
      </c>
      <c r="P39" s="35">
        <v>93.1</v>
      </c>
      <c r="Q39" s="35">
        <v>150.69999999999999</v>
      </c>
      <c r="R39" s="39">
        <v>122.6</v>
      </c>
      <c r="S39" s="35">
        <v>121</v>
      </c>
      <c r="T39" s="38">
        <v>142.1</v>
      </c>
      <c r="U39" s="34">
        <f t="shared" si="0"/>
        <v>116.63124999999999</v>
      </c>
      <c r="V39" s="34">
        <f t="shared" si="1"/>
        <v>20.383262980460206</v>
      </c>
      <c r="W39" s="35" t="e">
        <f>AVERAGE(#REF!)</f>
        <v>#REF!</v>
      </c>
      <c r="X39" s="35" t="e">
        <f>STDEV(#REF!)/W39*100</f>
        <v>#REF!</v>
      </c>
    </row>
    <row r="40" spans="1:25" ht="15.75" customHeight="1" x14ac:dyDescent="0.2">
      <c r="A40" s="36" t="s">
        <v>89</v>
      </c>
      <c r="B40" s="37" t="s">
        <v>90</v>
      </c>
      <c r="C40" s="38">
        <v>95</v>
      </c>
      <c r="D40" s="39">
        <v>100.9</v>
      </c>
      <c r="E40" s="35">
        <v>71.5</v>
      </c>
      <c r="F40" s="40"/>
      <c r="G40" s="52">
        <v>121.4</v>
      </c>
      <c r="H40" s="39">
        <v>145.9</v>
      </c>
      <c r="I40" s="40"/>
      <c r="J40" s="35">
        <v>128.6</v>
      </c>
      <c r="K40" s="56">
        <v>95.6</v>
      </c>
      <c r="L40" s="39">
        <v>121.6</v>
      </c>
      <c r="M40" s="39">
        <v>113.8</v>
      </c>
      <c r="N40" s="35">
        <v>124.2</v>
      </c>
      <c r="O40" s="35">
        <v>122.8</v>
      </c>
      <c r="P40" s="35">
        <v>120.1</v>
      </c>
      <c r="Q40" s="35">
        <v>101.9</v>
      </c>
      <c r="R40" s="39">
        <v>116.9</v>
      </c>
      <c r="S40" s="35">
        <v>98</v>
      </c>
      <c r="T40" s="38">
        <v>100.9</v>
      </c>
      <c r="U40" s="34">
        <f t="shared" si="0"/>
        <v>111.19375000000001</v>
      </c>
      <c r="V40" s="34">
        <f t="shared" si="1"/>
        <v>15.912264795889275</v>
      </c>
      <c r="W40" s="35" t="e">
        <f>AVERAGE(#REF!)</f>
        <v>#REF!</v>
      </c>
      <c r="X40" s="35" t="e">
        <f>STDEV(#REF!)/W40*100</f>
        <v>#REF!</v>
      </c>
    </row>
    <row r="41" spans="1:25" ht="15.75" customHeight="1" x14ac:dyDescent="0.2">
      <c r="A41" s="57" t="s">
        <v>91</v>
      </c>
      <c r="B41" s="37" t="s">
        <v>92</v>
      </c>
      <c r="C41" s="38">
        <v>96.2</v>
      </c>
      <c r="D41" s="39">
        <v>92</v>
      </c>
      <c r="E41" s="35">
        <v>92.6</v>
      </c>
      <c r="F41" s="40"/>
      <c r="G41" s="35">
        <v>97.9</v>
      </c>
      <c r="H41" s="39">
        <v>105.9</v>
      </c>
      <c r="I41" s="40"/>
      <c r="J41" s="35">
        <v>115.4</v>
      </c>
      <c r="K41" s="56">
        <v>92.2</v>
      </c>
      <c r="L41" s="39">
        <v>99.3</v>
      </c>
      <c r="M41" s="39">
        <v>104.3</v>
      </c>
      <c r="N41" s="35">
        <v>103.6</v>
      </c>
      <c r="O41" s="35">
        <v>115.7</v>
      </c>
      <c r="P41" s="35">
        <v>110.1</v>
      </c>
      <c r="Q41" s="35">
        <v>114.4</v>
      </c>
      <c r="R41" s="39">
        <v>99.5</v>
      </c>
      <c r="S41" s="39">
        <v>99.7</v>
      </c>
      <c r="T41" s="38">
        <v>116.7</v>
      </c>
      <c r="U41" s="34">
        <f t="shared" si="0"/>
        <v>103.46875</v>
      </c>
      <c r="V41" s="34">
        <f t="shared" si="1"/>
        <v>8.4437519245905559</v>
      </c>
      <c r="W41" s="35" t="e">
        <f>AVERAGE(#REF!)</f>
        <v>#REF!</v>
      </c>
      <c r="X41" s="35" t="e">
        <f>STDEV(#REF!)/W41*100</f>
        <v>#REF!</v>
      </c>
    </row>
    <row r="42" spans="1:25" ht="15.75" customHeight="1" x14ac:dyDescent="0.2">
      <c r="A42" s="57" t="s">
        <v>93</v>
      </c>
      <c r="B42" s="37" t="s">
        <v>94</v>
      </c>
      <c r="C42" s="38">
        <v>95.1</v>
      </c>
      <c r="D42" s="35">
        <v>94.6</v>
      </c>
      <c r="E42" s="35">
        <v>100</v>
      </c>
      <c r="F42" s="40"/>
      <c r="G42" s="52">
        <v>105.2</v>
      </c>
      <c r="H42" s="35">
        <v>102</v>
      </c>
      <c r="I42" s="40"/>
      <c r="J42" s="35">
        <v>111.4</v>
      </c>
      <c r="K42" s="42">
        <v>101.5</v>
      </c>
      <c r="L42" s="39">
        <v>102.2</v>
      </c>
      <c r="M42" s="35">
        <v>108.8</v>
      </c>
      <c r="N42" s="35">
        <v>102.4</v>
      </c>
      <c r="O42" s="35">
        <v>106.2</v>
      </c>
      <c r="P42" s="35">
        <v>102.4</v>
      </c>
      <c r="Q42" s="35">
        <v>109</v>
      </c>
      <c r="R42" s="35">
        <v>101.5</v>
      </c>
      <c r="S42" s="35">
        <v>100.4</v>
      </c>
      <c r="T42" s="38">
        <v>103.6</v>
      </c>
      <c r="U42" s="34">
        <f t="shared" si="0"/>
        <v>102.89375</v>
      </c>
      <c r="V42" s="34">
        <f t="shared" si="1"/>
        <v>4.4256803313540853</v>
      </c>
      <c r="W42" s="35" t="e">
        <f>AVERAGE(#REF!)</f>
        <v>#REF!</v>
      </c>
      <c r="X42" s="35" t="e">
        <f>STDEV(#REF!)/W42*100</f>
        <v>#REF!</v>
      </c>
    </row>
    <row r="43" spans="1:25" ht="15.75" customHeight="1" x14ac:dyDescent="0.2">
      <c r="A43" s="68" t="s">
        <v>95</v>
      </c>
      <c r="B43" s="68"/>
      <c r="C43" s="68"/>
      <c r="D43" s="68"/>
      <c r="E43" s="68"/>
      <c r="F43" s="68"/>
      <c r="G43" s="68"/>
      <c r="H43" s="68"/>
      <c r="I43" s="69"/>
      <c r="J43" s="69"/>
      <c r="K43" s="69"/>
      <c r="L43" s="70"/>
      <c r="M43" s="70"/>
      <c r="N43" s="70"/>
      <c r="O43" s="70"/>
      <c r="P43" s="70"/>
      <c r="Q43" s="70"/>
      <c r="R43" s="70"/>
      <c r="S43" s="70"/>
      <c r="T43" s="70"/>
      <c r="U43" s="34" t="e">
        <f>AVERAGE(#REF!)</f>
        <v>#REF!</v>
      </c>
      <c r="V43" s="34" t="e">
        <f>STDEV(#REF!)/U43*100</f>
        <v>#REF!</v>
      </c>
      <c r="W43" s="35" t="e">
        <f>AVERAGE(#REF!)</f>
        <v>#REF!</v>
      </c>
      <c r="X43" s="35" t="e">
        <f>STDEV(#REF!)/W43*100</f>
        <v>#REF!</v>
      </c>
    </row>
    <row r="44" spans="1:25" ht="18.95" customHeight="1" x14ac:dyDescent="0.2">
      <c r="U44" s="71"/>
      <c r="V44" s="72"/>
      <c r="W44" s="35" t="e">
        <f>AVERAGE(#REF!)</f>
        <v>#REF!</v>
      </c>
      <c r="X44" s="35" t="e">
        <f>STDEV(#REF!)/W44*100</f>
        <v>#REF!</v>
      </c>
    </row>
    <row r="45" spans="1:25" ht="18.95" customHeight="1" x14ac:dyDescent="0.2">
      <c r="U45" s="73"/>
      <c r="V45" s="73"/>
    </row>
    <row r="46" spans="1:25" ht="18.95" customHeight="1" x14ac:dyDescent="0.2">
      <c r="U46" s="69"/>
      <c r="V46" s="69"/>
      <c r="Y46" s="74"/>
    </row>
  </sheetData>
  <sheetProtection password="CA6E" sheet="1" objects="1" scenarios="1"/>
  <mergeCells count="25">
    <mergeCell ref="T5:T6"/>
    <mergeCell ref="A43:H43"/>
    <mergeCell ref="L43:T43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F1:N1"/>
    <mergeCell ref="I3:K3"/>
    <mergeCell ref="A4:A6"/>
    <mergeCell ref="B4:B6"/>
    <mergeCell ref="C4:T4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rightToLeft="1" workbookViewId="0">
      <selection activeCell="K2" sqref="K2"/>
    </sheetView>
  </sheetViews>
  <sheetFormatPr defaultRowHeight="14.25" x14ac:dyDescent="0.2"/>
  <cols>
    <col min="1" max="1" width="4.125" customWidth="1"/>
    <col min="2" max="2" width="18.75" customWidth="1"/>
    <col min="3" max="3" width="7" customWidth="1"/>
    <col min="4" max="16" width="9.375" customWidth="1"/>
    <col min="17" max="18" width="9.375" hidden="1" customWidth="1"/>
    <col min="257" max="257" width="4.125" customWidth="1"/>
    <col min="258" max="258" width="18.75" customWidth="1"/>
    <col min="259" max="259" width="7" customWidth="1"/>
    <col min="260" max="272" width="9.375" customWidth="1"/>
    <col min="273" max="274" width="0" hidden="1" customWidth="1"/>
    <col min="513" max="513" width="4.125" customWidth="1"/>
    <col min="514" max="514" width="18.75" customWidth="1"/>
    <col min="515" max="515" width="7" customWidth="1"/>
    <col min="516" max="528" width="9.375" customWidth="1"/>
    <col min="529" max="530" width="0" hidden="1" customWidth="1"/>
    <col min="769" max="769" width="4.125" customWidth="1"/>
    <col min="770" max="770" width="18.75" customWidth="1"/>
    <col min="771" max="771" width="7" customWidth="1"/>
    <col min="772" max="784" width="9.375" customWidth="1"/>
    <col min="785" max="786" width="0" hidden="1" customWidth="1"/>
    <col min="1025" max="1025" width="4.125" customWidth="1"/>
    <col min="1026" max="1026" width="18.75" customWidth="1"/>
    <col min="1027" max="1027" width="7" customWidth="1"/>
    <col min="1028" max="1040" width="9.375" customWidth="1"/>
    <col min="1041" max="1042" width="0" hidden="1" customWidth="1"/>
    <col min="1281" max="1281" width="4.125" customWidth="1"/>
    <col min="1282" max="1282" width="18.75" customWidth="1"/>
    <col min="1283" max="1283" width="7" customWidth="1"/>
    <col min="1284" max="1296" width="9.375" customWidth="1"/>
    <col min="1297" max="1298" width="0" hidden="1" customWidth="1"/>
    <col min="1537" max="1537" width="4.125" customWidth="1"/>
    <col min="1538" max="1538" width="18.75" customWidth="1"/>
    <col min="1539" max="1539" width="7" customWidth="1"/>
    <col min="1540" max="1552" width="9.375" customWidth="1"/>
    <col min="1553" max="1554" width="0" hidden="1" customWidth="1"/>
    <col min="1793" max="1793" width="4.125" customWidth="1"/>
    <col min="1794" max="1794" width="18.75" customWidth="1"/>
    <col min="1795" max="1795" width="7" customWidth="1"/>
    <col min="1796" max="1808" width="9.375" customWidth="1"/>
    <col min="1809" max="1810" width="0" hidden="1" customWidth="1"/>
    <col min="2049" max="2049" width="4.125" customWidth="1"/>
    <col min="2050" max="2050" width="18.75" customWidth="1"/>
    <col min="2051" max="2051" width="7" customWidth="1"/>
    <col min="2052" max="2064" width="9.375" customWidth="1"/>
    <col min="2065" max="2066" width="0" hidden="1" customWidth="1"/>
    <col min="2305" max="2305" width="4.125" customWidth="1"/>
    <col min="2306" max="2306" width="18.75" customWidth="1"/>
    <col min="2307" max="2307" width="7" customWidth="1"/>
    <col min="2308" max="2320" width="9.375" customWidth="1"/>
    <col min="2321" max="2322" width="0" hidden="1" customWidth="1"/>
    <col min="2561" max="2561" width="4.125" customWidth="1"/>
    <col min="2562" max="2562" width="18.75" customWidth="1"/>
    <col min="2563" max="2563" width="7" customWidth="1"/>
    <col min="2564" max="2576" width="9.375" customWidth="1"/>
    <col min="2577" max="2578" width="0" hidden="1" customWidth="1"/>
    <col min="2817" max="2817" width="4.125" customWidth="1"/>
    <col min="2818" max="2818" width="18.75" customWidth="1"/>
    <col min="2819" max="2819" width="7" customWidth="1"/>
    <col min="2820" max="2832" width="9.375" customWidth="1"/>
    <col min="2833" max="2834" width="0" hidden="1" customWidth="1"/>
    <col min="3073" max="3073" width="4.125" customWidth="1"/>
    <col min="3074" max="3074" width="18.75" customWidth="1"/>
    <col min="3075" max="3075" width="7" customWidth="1"/>
    <col min="3076" max="3088" width="9.375" customWidth="1"/>
    <col min="3089" max="3090" width="0" hidden="1" customWidth="1"/>
    <col min="3329" max="3329" width="4.125" customWidth="1"/>
    <col min="3330" max="3330" width="18.75" customWidth="1"/>
    <col min="3331" max="3331" width="7" customWidth="1"/>
    <col min="3332" max="3344" width="9.375" customWidth="1"/>
    <col min="3345" max="3346" width="0" hidden="1" customWidth="1"/>
    <col min="3585" max="3585" width="4.125" customWidth="1"/>
    <col min="3586" max="3586" width="18.75" customWidth="1"/>
    <col min="3587" max="3587" width="7" customWidth="1"/>
    <col min="3588" max="3600" width="9.375" customWidth="1"/>
    <col min="3601" max="3602" width="0" hidden="1" customWidth="1"/>
    <col min="3841" max="3841" width="4.125" customWidth="1"/>
    <col min="3842" max="3842" width="18.75" customWidth="1"/>
    <col min="3843" max="3843" width="7" customWidth="1"/>
    <col min="3844" max="3856" width="9.375" customWidth="1"/>
    <col min="3857" max="3858" width="0" hidden="1" customWidth="1"/>
    <col min="4097" max="4097" width="4.125" customWidth="1"/>
    <col min="4098" max="4098" width="18.75" customWidth="1"/>
    <col min="4099" max="4099" width="7" customWidth="1"/>
    <col min="4100" max="4112" width="9.375" customWidth="1"/>
    <col min="4113" max="4114" width="0" hidden="1" customWidth="1"/>
    <col min="4353" max="4353" width="4.125" customWidth="1"/>
    <col min="4354" max="4354" width="18.75" customWidth="1"/>
    <col min="4355" max="4355" width="7" customWidth="1"/>
    <col min="4356" max="4368" width="9.375" customWidth="1"/>
    <col min="4369" max="4370" width="0" hidden="1" customWidth="1"/>
    <col min="4609" max="4609" width="4.125" customWidth="1"/>
    <col min="4610" max="4610" width="18.75" customWidth="1"/>
    <col min="4611" max="4611" width="7" customWidth="1"/>
    <col min="4612" max="4624" width="9.375" customWidth="1"/>
    <col min="4625" max="4626" width="0" hidden="1" customWidth="1"/>
    <col min="4865" max="4865" width="4.125" customWidth="1"/>
    <col min="4866" max="4866" width="18.75" customWidth="1"/>
    <col min="4867" max="4867" width="7" customWidth="1"/>
    <col min="4868" max="4880" width="9.375" customWidth="1"/>
    <col min="4881" max="4882" width="0" hidden="1" customWidth="1"/>
    <col min="5121" max="5121" width="4.125" customWidth="1"/>
    <col min="5122" max="5122" width="18.75" customWidth="1"/>
    <col min="5123" max="5123" width="7" customWidth="1"/>
    <col min="5124" max="5136" width="9.375" customWidth="1"/>
    <col min="5137" max="5138" width="0" hidden="1" customWidth="1"/>
    <col min="5377" max="5377" width="4.125" customWidth="1"/>
    <col min="5378" max="5378" width="18.75" customWidth="1"/>
    <col min="5379" max="5379" width="7" customWidth="1"/>
    <col min="5380" max="5392" width="9.375" customWidth="1"/>
    <col min="5393" max="5394" width="0" hidden="1" customWidth="1"/>
    <col min="5633" max="5633" width="4.125" customWidth="1"/>
    <col min="5634" max="5634" width="18.75" customWidth="1"/>
    <col min="5635" max="5635" width="7" customWidth="1"/>
    <col min="5636" max="5648" width="9.375" customWidth="1"/>
    <col min="5649" max="5650" width="0" hidden="1" customWidth="1"/>
    <col min="5889" max="5889" width="4.125" customWidth="1"/>
    <col min="5890" max="5890" width="18.75" customWidth="1"/>
    <col min="5891" max="5891" width="7" customWidth="1"/>
    <col min="5892" max="5904" width="9.375" customWidth="1"/>
    <col min="5905" max="5906" width="0" hidden="1" customWidth="1"/>
    <col min="6145" max="6145" width="4.125" customWidth="1"/>
    <col min="6146" max="6146" width="18.75" customWidth="1"/>
    <col min="6147" max="6147" width="7" customWidth="1"/>
    <col min="6148" max="6160" width="9.375" customWidth="1"/>
    <col min="6161" max="6162" width="0" hidden="1" customWidth="1"/>
    <col min="6401" max="6401" width="4.125" customWidth="1"/>
    <col min="6402" max="6402" width="18.75" customWidth="1"/>
    <col min="6403" max="6403" width="7" customWidth="1"/>
    <col min="6404" max="6416" width="9.375" customWidth="1"/>
    <col min="6417" max="6418" width="0" hidden="1" customWidth="1"/>
    <col min="6657" max="6657" width="4.125" customWidth="1"/>
    <col min="6658" max="6658" width="18.75" customWidth="1"/>
    <col min="6659" max="6659" width="7" customWidth="1"/>
    <col min="6660" max="6672" width="9.375" customWidth="1"/>
    <col min="6673" max="6674" width="0" hidden="1" customWidth="1"/>
    <col min="6913" max="6913" width="4.125" customWidth="1"/>
    <col min="6914" max="6914" width="18.75" customWidth="1"/>
    <col min="6915" max="6915" width="7" customWidth="1"/>
    <col min="6916" max="6928" width="9.375" customWidth="1"/>
    <col min="6929" max="6930" width="0" hidden="1" customWidth="1"/>
    <col min="7169" max="7169" width="4.125" customWidth="1"/>
    <col min="7170" max="7170" width="18.75" customWidth="1"/>
    <col min="7171" max="7171" width="7" customWidth="1"/>
    <col min="7172" max="7184" width="9.375" customWidth="1"/>
    <col min="7185" max="7186" width="0" hidden="1" customWidth="1"/>
    <col min="7425" max="7425" width="4.125" customWidth="1"/>
    <col min="7426" max="7426" width="18.75" customWidth="1"/>
    <col min="7427" max="7427" width="7" customWidth="1"/>
    <col min="7428" max="7440" width="9.375" customWidth="1"/>
    <col min="7441" max="7442" width="0" hidden="1" customWidth="1"/>
    <col min="7681" max="7681" width="4.125" customWidth="1"/>
    <col min="7682" max="7682" width="18.75" customWidth="1"/>
    <col min="7683" max="7683" width="7" customWidth="1"/>
    <col min="7684" max="7696" width="9.375" customWidth="1"/>
    <col min="7697" max="7698" width="0" hidden="1" customWidth="1"/>
    <col min="7937" max="7937" width="4.125" customWidth="1"/>
    <col min="7938" max="7938" width="18.75" customWidth="1"/>
    <col min="7939" max="7939" width="7" customWidth="1"/>
    <col min="7940" max="7952" width="9.375" customWidth="1"/>
    <col min="7953" max="7954" width="0" hidden="1" customWidth="1"/>
    <col min="8193" max="8193" width="4.125" customWidth="1"/>
    <col min="8194" max="8194" width="18.75" customWidth="1"/>
    <col min="8195" max="8195" width="7" customWidth="1"/>
    <col min="8196" max="8208" width="9.375" customWidth="1"/>
    <col min="8209" max="8210" width="0" hidden="1" customWidth="1"/>
    <col min="8449" max="8449" width="4.125" customWidth="1"/>
    <col min="8450" max="8450" width="18.75" customWidth="1"/>
    <col min="8451" max="8451" width="7" customWidth="1"/>
    <col min="8452" max="8464" width="9.375" customWidth="1"/>
    <col min="8465" max="8466" width="0" hidden="1" customWidth="1"/>
    <col min="8705" max="8705" width="4.125" customWidth="1"/>
    <col min="8706" max="8706" width="18.75" customWidth="1"/>
    <col min="8707" max="8707" width="7" customWidth="1"/>
    <col min="8708" max="8720" width="9.375" customWidth="1"/>
    <col min="8721" max="8722" width="0" hidden="1" customWidth="1"/>
    <col min="8961" max="8961" width="4.125" customWidth="1"/>
    <col min="8962" max="8962" width="18.75" customWidth="1"/>
    <col min="8963" max="8963" width="7" customWidth="1"/>
    <col min="8964" max="8976" width="9.375" customWidth="1"/>
    <col min="8977" max="8978" width="0" hidden="1" customWidth="1"/>
    <col min="9217" max="9217" width="4.125" customWidth="1"/>
    <col min="9218" max="9218" width="18.75" customWidth="1"/>
    <col min="9219" max="9219" width="7" customWidth="1"/>
    <col min="9220" max="9232" width="9.375" customWidth="1"/>
    <col min="9233" max="9234" width="0" hidden="1" customWidth="1"/>
    <col min="9473" max="9473" width="4.125" customWidth="1"/>
    <col min="9474" max="9474" width="18.75" customWidth="1"/>
    <col min="9475" max="9475" width="7" customWidth="1"/>
    <col min="9476" max="9488" width="9.375" customWidth="1"/>
    <col min="9489" max="9490" width="0" hidden="1" customWidth="1"/>
    <col min="9729" max="9729" width="4.125" customWidth="1"/>
    <col min="9730" max="9730" width="18.75" customWidth="1"/>
    <col min="9731" max="9731" width="7" customWidth="1"/>
    <col min="9732" max="9744" width="9.375" customWidth="1"/>
    <col min="9745" max="9746" width="0" hidden="1" customWidth="1"/>
    <col min="9985" max="9985" width="4.125" customWidth="1"/>
    <col min="9986" max="9986" width="18.75" customWidth="1"/>
    <col min="9987" max="9987" width="7" customWidth="1"/>
    <col min="9988" max="10000" width="9.375" customWidth="1"/>
    <col min="10001" max="10002" width="0" hidden="1" customWidth="1"/>
    <col min="10241" max="10241" width="4.125" customWidth="1"/>
    <col min="10242" max="10242" width="18.75" customWidth="1"/>
    <col min="10243" max="10243" width="7" customWidth="1"/>
    <col min="10244" max="10256" width="9.375" customWidth="1"/>
    <col min="10257" max="10258" width="0" hidden="1" customWidth="1"/>
    <col min="10497" max="10497" width="4.125" customWidth="1"/>
    <col min="10498" max="10498" width="18.75" customWidth="1"/>
    <col min="10499" max="10499" width="7" customWidth="1"/>
    <col min="10500" max="10512" width="9.375" customWidth="1"/>
    <col min="10513" max="10514" width="0" hidden="1" customWidth="1"/>
    <col min="10753" max="10753" width="4.125" customWidth="1"/>
    <col min="10754" max="10754" width="18.75" customWidth="1"/>
    <col min="10755" max="10755" width="7" customWidth="1"/>
    <col min="10756" max="10768" width="9.375" customWidth="1"/>
    <col min="10769" max="10770" width="0" hidden="1" customWidth="1"/>
    <col min="11009" max="11009" width="4.125" customWidth="1"/>
    <col min="11010" max="11010" width="18.75" customWidth="1"/>
    <col min="11011" max="11011" width="7" customWidth="1"/>
    <col min="11012" max="11024" width="9.375" customWidth="1"/>
    <col min="11025" max="11026" width="0" hidden="1" customWidth="1"/>
    <col min="11265" max="11265" width="4.125" customWidth="1"/>
    <col min="11266" max="11266" width="18.75" customWidth="1"/>
    <col min="11267" max="11267" width="7" customWidth="1"/>
    <col min="11268" max="11280" width="9.375" customWidth="1"/>
    <col min="11281" max="11282" width="0" hidden="1" customWidth="1"/>
    <col min="11521" max="11521" width="4.125" customWidth="1"/>
    <col min="11522" max="11522" width="18.75" customWidth="1"/>
    <col min="11523" max="11523" width="7" customWidth="1"/>
    <col min="11524" max="11536" width="9.375" customWidth="1"/>
    <col min="11537" max="11538" width="0" hidden="1" customWidth="1"/>
    <col min="11777" max="11777" width="4.125" customWidth="1"/>
    <col min="11778" max="11778" width="18.75" customWidth="1"/>
    <col min="11779" max="11779" width="7" customWidth="1"/>
    <col min="11780" max="11792" width="9.375" customWidth="1"/>
    <col min="11793" max="11794" width="0" hidden="1" customWidth="1"/>
    <col min="12033" max="12033" width="4.125" customWidth="1"/>
    <col min="12034" max="12034" width="18.75" customWidth="1"/>
    <col min="12035" max="12035" width="7" customWidth="1"/>
    <col min="12036" max="12048" width="9.375" customWidth="1"/>
    <col min="12049" max="12050" width="0" hidden="1" customWidth="1"/>
    <col min="12289" max="12289" width="4.125" customWidth="1"/>
    <col min="12290" max="12290" width="18.75" customWidth="1"/>
    <col min="12291" max="12291" width="7" customWidth="1"/>
    <col min="12292" max="12304" width="9.375" customWidth="1"/>
    <col min="12305" max="12306" width="0" hidden="1" customWidth="1"/>
    <col min="12545" max="12545" width="4.125" customWidth="1"/>
    <col min="12546" max="12546" width="18.75" customWidth="1"/>
    <col min="12547" max="12547" width="7" customWidth="1"/>
    <col min="12548" max="12560" width="9.375" customWidth="1"/>
    <col min="12561" max="12562" width="0" hidden="1" customWidth="1"/>
    <col min="12801" max="12801" width="4.125" customWidth="1"/>
    <col min="12802" max="12802" width="18.75" customWidth="1"/>
    <col min="12803" max="12803" width="7" customWidth="1"/>
    <col min="12804" max="12816" width="9.375" customWidth="1"/>
    <col min="12817" max="12818" width="0" hidden="1" customWidth="1"/>
    <col min="13057" max="13057" width="4.125" customWidth="1"/>
    <col min="13058" max="13058" width="18.75" customWidth="1"/>
    <col min="13059" max="13059" width="7" customWidth="1"/>
    <col min="13060" max="13072" width="9.375" customWidth="1"/>
    <col min="13073" max="13074" width="0" hidden="1" customWidth="1"/>
    <col min="13313" max="13313" width="4.125" customWidth="1"/>
    <col min="13314" max="13314" width="18.75" customWidth="1"/>
    <col min="13315" max="13315" width="7" customWidth="1"/>
    <col min="13316" max="13328" width="9.375" customWidth="1"/>
    <col min="13329" max="13330" width="0" hidden="1" customWidth="1"/>
    <col min="13569" max="13569" width="4.125" customWidth="1"/>
    <col min="13570" max="13570" width="18.75" customWidth="1"/>
    <col min="13571" max="13571" width="7" customWidth="1"/>
    <col min="13572" max="13584" width="9.375" customWidth="1"/>
    <col min="13585" max="13586" width="0" hidden="1" customWidth="1"/>
    <col min="13825" max="13825" width="4.125" customWidth="1"/>
    <col min="13826" max="13826" width="18.75" customWidth="1"/>
    <col min="13827" max="13827" width="7" customWidth="1"/>
    <col min="13828" max="13840" width="9.375" customWidth="1"/>
    <col min="13841" max="13842" width="0" hidden="1" customWidth="1"/>
    <col min="14081" max="14081" width="4.125" customWidth="1"/>
    <col min="14082" max="14082" width="18.75" customWidth="1"/>
    <col min="14083" max="14083" width="7" customWidth="1"/>
    <col min="14084" max="14096" width="9.375" customWidth="1"/>
    <col min="14097" max="14098" width="0" hidden="1" customWidth="1"/>
    <col min="14337" max="14337" width="4.125" customWidth="1"/>
    <col min="14338" max="14338" width="18.75" customWidth="1"/>
    <col min="14339" max="14339" width="7" customWidth="1"/>
    <col min="14340" max="14352" width="9.375" customWidth="1"/>
    <col min="14353" max="14354" width="0" hidden="1" customWidth="1"/>
    <col min="14593" max="14593" width="4.125" customWidth="1"/>
    <col min="14594" max="14594" width="18.75" customWidth="1"/>
    <col min="14595" max="14595" width="7" customWidth="1"/>
    <col min="14596" max="14608" width="9.375" customWidth="1"/>
    <col min="14609" max="14610" width="0" hidden="1" customWidth="1"/>
    <col min="14849" max="14849" width="4.125" customWidth="1"/>
    <col min="14850" max="14850" width="18.75" customWidth="1"/>
    <col min="14851" max="14851" width="7" customWidth="1"/>
    <col min="14852" max="14864" width="9.375" customWidth="1"/>
    <col min="14865" max="14866" width="0" hidden="1" customWidth="1"/>
    <col min="15105" max="15105" width="4.125" customWidth="1"/>
    <col min="15106" max="15106" width="18.75" customWidth="1"/>
    <col min="15107" max="15107" width="7" customWidth="1"/>
    <col min="15108" max="15120" width="9.375" customWidth="1"/>
    <col min="15121" max="15122" width="0" hidden="1" customWidth="1"/>
    <col min="15361" max="15361" width="4.125" customWidth="1"/>
    <col min="15362" max="15362" width="18.75" customWidth="1"/>
    <col min="15363" max="15363" width="7" customWidth="1"/>
    <col min="15364" max="15376" width="9.375" customWidth="1"/>
    <col min="15377" max="15378" width="0" hidden="1" customWidth="1"/>
    <col min="15617" max="15617" width="4.125" customWidth="1"/>
    <col min="15618" max="15618" width="18.75" customWidth="1"/>
    <col min="15619" max="15619" width="7" customWidth="1"/>
    <col min="15620" max="15632" width="9.375" customWidth="1"/>
    <col min="15633" max="15634" width="0" hidden="1" customWidth="1"/>
    <col min="15873" max="15873" width="4.125" customWidth="1"/>
    <col min="15874" max="15874" width="18.75" customWidth="1"/>
    <col min="15875" max="15875" width="7" customWidth="1"/>
    <col min="15876" max="15888" width="9.375" customWidth="1"/>
    <col min="15889" max="15890" width="0" hidden="1" customWidth="1"/>
    <col min="16129" max="16129" width="4.125" customWidth="1"/>
    <col min="16130" max="16130" width="18.75" customWidth="1"/>
    <col min="16131" max="16131" width="7" customWidth="1"/>
    <col min="16132" max="16144" width="9.375" customWidth="1"/>
    <col min="16145" max="16146" width="0" hidden="1" customWidth="1"/>
  </cols>
  <sheetData>
    <row r="1" spans="1:18" ht="27.75" x14ac:dyDescent="0.55000000000000004">
      <c r="A1" s="1"/>
      <c r="B1" s="1"/>
      <c r="C1" s="1"/>
      <c r="D1" s="1"/>
      <c r="E1" s="2" t="s">
        <v>96</v>
      </c>
      <c r="F1" s="2"/>
      <c r="G1" s="2"/>
      <c r="H1" s="2"/>
      <c r="I1" s="2"/>
      <c r="J1" s="2"/>
      <c r="K1" s="2"/>
      <c r="L1" s="75"/>
      <c r="M1" s="1"/>
      <c r="N1" s="1"/>
      <c r="O1" s="1"/>
      <c r="P1" s="1"/>
      <c r="Q1" s="3"/>
      <c r="R1" s="3"/>
    </row>
    <row r="2" spans="1:18" ht="27.75" x14ac:dyDescent="0.55000000000000004">
      <c r="A2" s="5"/>
      <c r="B2" s="5"/>
      <c r="C2" s="5"/>
      <c r="D2" s="5"/>
      <c r="E2" s="5"/>
      <c r="F2" s="5"/>
      <c r="G2" s="5"/>
      <c r="H2" s="75"/>
      <c r="I2" s="76"/>
      <c r="J2" s="76"/>
      <c r="K2" s="8"/>
      <c r="L2" s="8"/>
      <c r="M2" s="8"/>
      <c r="N2" s="1"/>
      <c r="O2" s="3"/>
      <c r="P2" s="3"/>
      <c r="Q2" s="3"/>
      <c r="R2" s="3"/>
    </row>
    <row r="3" spans="1:18" ht="22.5" x14ac:dyDescent="0.55000000000000004">
      <c r="A3" s="77"/>
      <c r="B3" s="77"/>
      <c r="C3" s="77"/>
      <c r="D3" s="77"/>
      <c r="E3" s="77"/>
      <c r="F3" s="77"/>
      <c r="G3" s="77"/>
      <c r="H3" s="12" t="s">
        <v>2</v>
      </c>
      <c r="I3" s="12"/>
      <c r="J3" s="77"/>
      <c r="K3" s="77"/>
      <c r="L3" s="77"/>
      <c r="M3" s="77"/>
      <c r="N3" s="77"/>
      <c r="O3" s="77"/>
      <c r="P3" s="77"/>
      <c r="Q3" s="3"/>
      <c r="R3" s="3"/>
    </row>
    <row r="4" spans="1:18" ht="23.25" customHeight="1" x14ac:dyDescent="0.2">
      <c r="A4" s="16" t="s">
        <v>3</v>
      </c>
      <c r="B4" s="17" t="s">
        <v>4</v>
      </c>
      <c r="C4" s="18" t="s">
        <v>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  <c r="Q4" s="22"/>
      <c r="R4" s="22"/>
    </row>
    <row r="5" spans="1:18" ht="24.75" x14ac:dyDescent="0.2">
      <c r="A5" s="23"/>
      <c r="B5" s="24"/>
      <c r="C5" s="78" t="s">
        <v>97</v>
      </c>
      <c r="D5" s="79" t="s">
        <v>98</v>
      </c>
      <c r="E5" s="79" t="s">
        <v>99</v>
      </c>
      <c r="F5" s="79" t="s">
        <v>100</v>
      </c>
      <c r="G5" s="79" t="s">
        <v>101</v>
      </c>
      <c r="H5" s="79" t="s">
        <v>102</v>
      </c>
      <c r="I5" s="79" t="s">
        <v>103</v>
      </c>
      <c r="J5" s="79" t="s">
        <v>104</v>
      </c>
      <c r="K5" s="79" t="s">
        <v>105</v>
      </c>
      <c r="L5" s="80" t="s">
        <v>106</v>
      </c>
      <c r="M5" s="79" t="s">
        <v>107</v>
      </c>
      <c r="N5" s="79" t="s">
        <v>108</v>
      </c>
      <c r="O5" s="79" t="s">
        <v>109</v>
      </c>
      <c r="P5" s="79" t="s">
        <v>110</v>
      </c>
      <c r="Q5" s="28"/>
      <c r="R5" s="28"/>
    </row>
    <row r="6" spans="1:18" ht="15.75" customHeight="1" x14ac:dyDescent="0.2">
      <c r="A6" s="36" t="s">
        <v>24</v>
      </c>
      <c r="B6" s="37" t="s">
        <v>25</v>
      </c>
      <c r="C6" s="81">
        <v>29.605</v>
      </c>
      <c r="D6" s="35">
        <v>96.7</v>
      </c>
      <c r="E6" s="35">
        <v>97.5</v>
      </c>
      <c r="F6" s="39">
        <v>99.2</v>
      </c>
      <c r="G6" s="35">
        <v>101.4</v>
      </c>
      <c r="H6" s="35">
        <v>97.5</v>
      </c>
      <c r="I6" s="35">
        <v>94.6</v>
      </c>
      <c r="J6" s="35">
        <v>94.4</v>
      </c>
      <c r="K6" s="35"/>
      <c r="L6" s="82"/>
      <c r="M6" s="35"/>
      <c r="N6" s="39"/>
      <c r="O6" s="35"/>
      <c r="P6" s="83">
        <f>AVERAGE(D6:O6)</f>
        <v>97.328571428571422</v>
      </c>
      <c r="Q6" s="35">
        <f>AVERAGE(D6:O6)</f>
        <v>97.328571428571422</v>
      </c>
      <c r="R6" s="35">
        <f>STDEV(D6:O6)/Q6*100</f>
        <v>2.5360229352771024</v>
      </c>
    </row>
    <row r="7" spans="1:18" ht="15.75" customHeight="1" x14ac:dyDescent="0.2">
      <c r="A7" s="45" t="s">
        <v>26</v>
      </c>
      <c r="B7" s="46" t="s">
        <v>27</v>
      </c>
      <c r="C7" s="84">
        <v>28.256</v>
      </c>
      <c r="D7" s="52">
        <v>96.5</v>
      </c>
      <c r="E7" s="47">
        <v>97.4</v>
      </c>
      <c r="F7" s="47">
        <v>99.1</v>
      </c>
      <c r="G7" s="52">
        <v>101.4</v>
      </c>
      <c r="H7" s="38">
        <v>97.3</v>
      </c>
      <c r="I7" s="52">
        <v>94.3</v>
      </c>
      <c r="J7" s="52">
        <v>94.1</v>
      </c>
      <c r="K7" s="52"/>
      <c r="L7" s="85"/>
      <c r="M7" s="52"/>
      <c r="N7" s="38"/>
      <c r="O7" s="52"/>
      <c r="P7" s="83">
        <f t="shared" ref="P7:P42" si="0">AVERAGE(D7:O7)</f>
        <v>97.157142857142858</v>
      </c>
      <c r="Q7" s="35">
        <f t="shared" ref="Q7:Q42" si="1">AVERAGE(D7:O7)</f>
        <v>97.157142857142858</v>
      </c>
      <c r="R7" s="35">
        <f t="shared" ref="R7:R42" si="2">STDEV(D7:O7)/Q7*100</f>
        <v>2.6507916078936402</v>
      </c>
    </row>
    <row r="8" spans="1:18" ht="15.75" customHeight="1" x14ac:dyDescent="0.2">
      <c r="A8" s="45" t="s">
        <v>28</v>
      </c>
      <c r="B8" s="53" t="s">
        <v>29</v>
      </c>
      <c r="C8" s="86">
        <v>4.8869999999999996</v>
      </c>
      <c r="D8" s="38">
        <v>102.2</v>
      </c>
      <c r="E8" s="51">
        <v>102.5</v>
      </c>
      <c r="F8" s="51">
        <v>102.2</v>
      </c>
      <c r="G8" s="38">
        <v>102.7</v>
      </c>
      <c r="H8" s="38">
        <v>102.7</v>
      </c>
      <c r="I8" s="38">
        <v>102.9</v>
      </c>
      <c r="J8" s="38">
        <v>102.8</v>
      </c>
      <c r="K8" s="38"/>
      <c r="L8" s="85"/>
      <c r="M8" s="51"/>
      <c r="N8" s="51"/>
      <c r="O8" s="38"/>
      <c r="P8" s="83">
        <f t="shared" si="0"/>
        <v>102.57142857142856</v>
      </c>
      <c r="Q8" s="35">
        <f t="shared" si="1"/>
        <v>102.57142857142856</v>
      </c>
      <c r="R8" s="35">
        <f t="shared" si="2"/>
        <v>0.27410565309425267</v>
      </c>
    </row>
    <row r="9" spans="1:18" ht="15.75" customHeight="1" x14ac:dyDescent="0.2">
      <c r="A9" s="45" t="s">
        <v>30</v>
      </c>
      <c r="B9" s="55" t="s">
        <v>31</v>
      </c>
      <c r="C9" s="86">
        <v>6.18</v>
      </c>
      <c r="D9" s="38">
        <v>96.5</v>
      </c>
      <c r="E9" s="51">
        <v>96.4</v>
      </c>
      <c r="F9" s="51">
        <v>96.2</v>
      </c>
      <c r="G9" s="52">
        <v>95.5</v>
      </c>
      <c r="H9" s="38">
        <v>95.6</v>
      </c>
      <c r="I9" s="38">
        <v>95.8</v>
      </c>
      <c r="J9" s="38">
        <v>95.9</v>
      </c>
      <c r="K9" s="38"/>
      <c r="L9" s="85"/>
      <c r="M9" s="47"/>
      <c r="N9" s="51"/>
      <c r="O9" s="38"/>
      <c r="P9" s="83">
        <f t="shared" si="0"/>
        <v>95.98571428571428</v>
      </c>
      <c r="Q9" s="35">
        <f t="shared" si="1"/>
        <v>95.98571428571428</v>
      </c>
      <c r="R9" s="35">
        <f t="shared" si="2"/>
        <v>0.40541266473809545</v>
      </c>
    </row>
    <row r="10" spans="1:18" ht="15.75" customHeight="1" x14ac:dyDescent="0.2">
      <c r="A10" s="45" t="s">
        <v>32</v>
      </c>
      <c r="B10" s="53" t="s">
        <v>33</v>
      </c>
      <c r="C10" s="86">
        <v>0.90300000000000002</v>
      </c>
      <c r="D10" s="38">
        <v>75.099999999999994</v>
      </c>
      <c r="E10" s="51">
        <v>74.8</v>
      </c>
      <c r="F10" s="51">
        <v>74.5</v>
      </c>
      <c r="G10" s="52">
        <v>73.599999999999994</v>
      </c>
      <c r="H10" s="38">
        <v>73.900000000000006</v>
      </c>
      <c r="I10" s="38">
        <v>73.8</v>
      </c>
      <c r="J10" s="38">
        <v>73.3</v>
      </c>
      <c r="K10" s="38"/>
      <c r="L10" s="85"/>
      <c r="M10" s="47"/>
      <c r="N10" s="51"/>
      <c r="O10" s="38"/>
      <c r="P10" s="83">
        <f t="shared" si="0"/>
        <v>74.142857142857139</v>
      </c>
      <c r="Q10" s="35">
        <f t="shared" si="1"/>
        <v>74.142857142857139</v>
      </c>
      <c r="R10" s="35">
        <f t="shared" si="2"/>
        <v>0.89755797293657857</v>
      </c>
    </row>
    <row r="11" spans="1:18" ht="15.75" customHeight="1" x14ac:dyDescent="0.2">
      <c r="A11" s="45" t="s">
        <v>34</v>
      </c>
      <c r="B11" s="55" t="s">
        <v>35</v>
      </c>
      <c r="C11" s="86">
        <v>3.5270000000000001</v>
      </c>
      <c r="D11" s="38">
        <v>102.7</v>
      </c>
      <c r="E11" s="51">
        <v>102.8</v>
      </c>
      <c r="F11" s="51">
        <v>100.9</v>
      </c>
      <c r="G11" s="52">
        <v>98.4</v>
      </c>
      <c r="H11" s="38">
        <v>97.7</v>
      </c>
      <c r="I11" s="38">
        <v>96</v>
      </c>
      <c r="J11" s="38">
        <v>95.9</v>
      </c>
      <c r="K11" s="38"/>
      <c r="L11" s="85"/>
      <c r="M11" s="47"/>
      <c r="N11" s="51"/>
      <c r="O11" s="38"/>
      <c r="P11" s="83">
        <f t="shared" si="0"/>
        <v>99.2</v>
      </c>
      <c r="Q11" s="35">
        <f t="shared" si="1"/>
        <v>99.2</v>
      </c>
      <c r="R11" s="35">
        <f t="shared" si="2"/>
        <v>2.9710838330908049</v>
      </c>
    </row>
    <row r="12" spans="1:18" ht="15.75" customHeight="1" x14ac:dyDescent="0.2">
      <c r="A12" s="45" t="s">
        <v>36</v>
      </c>
      <c r="B12" s="53" t="s">
        <v>37</v>
      </c>
      <c r="C12" s="86">
        <v>1.335</v>
      </c>
      <c r="D12" s="38">
        <v>97.2</v>
      </c>
      <c r="E12" s="51">
        <v>97.2</v>
      </c>
      <c r="F12" s="51">
        <v>97.3</v>
      </c>
      <c r="G12" s="52">
        <v>97.1</v>
      </c>
      <c r="H12" s="38">
        <v>97</v>
      </c>
      <c r="I12" s="38">
        <v>97</v>
      </c>
      <c r="J12" s="38">
        <v>96.7</v>
      </c>
      <c r="K12" s="38"/>
      <c r="L12" s="85"/>
      <c r="M12" s="47"/>
      <c r="N12" s="51"/>
      <c r="O12" s="38"/>
      <c r="P12" s="83">
        <f t="shared" si="0"/>
        <v>97.071428571428569</v>
      </c>
      <c r="Q12" s="35">
        <f t="shared" si="1"/>
        <v>97.071428571428569</v>
      </c>
      <c r="R12" s="35">
        <f t="shared" si="2"/>
        <v>0.20356628816528163</v>
      </c>
    </row>
    <row r="13" spans="1:18" ht="15.75" customHeight="1" x14ac:dyDescent="0.2">
      <c r="A13" s="45" t="s">
        <v>38</v>
      </c>
      <c r="B13" s="55" t="s">
        <v>39</v>
      </c>
      <c r="C13" s="86">
        <v>2.8560000000000003</v>
      </c>
      <c r="D13" s="38">
        <v>90.1</v>
      </c>
      <c r="E13" s="51">
        <v>92.2</v>
      </c>
      <c r="F13" s="51">
        <v>99.3</v>
      </c>
      <c r="G13" s="52">
        <v>98.6</v>
      </c>
      <c r="H13" s="38">
        <v>101.7</v>
      </c>
      <c r="I13" s="38">
        <v>98.7</v>
      </c>
      <c r="J13" s="38">
        <v>98.9</v>
      </c>
      <c r="K13" s="38"/>
      <c r="L13" s="85"/>
      <c r="M13" s="47"/>
      <c r="N13" s="51"/>
      <c r="O13" s="38"/>
      <c r="P13" s="83">
        <f t="shared" si="0"/>
        <v>97.071428571428569</v>
      </c>
      <c r="Q13" s="35">
        <f t="shared" si="1"/>
        <v>97.071428571428569</v>
      </c>
      <c r="R13" s="35">
        <f t="shared" si="2"/>
        <v>4.3514598708969316</v>
      </c>
    </row>
    <row r="14" spans="1:18" ht="15.75" customHeight="1" x14ac:dyDescent="0.2">
      <c r="A14" s="45" t="s">
        <v>40</v>
      </c>
      <c r="B14" s="55" t="s">
        <v>41</v>
      </c>
      <c r="C14" s="86">
        <v>6.016</v>
      </c>
      <c r="D14" s="38">
        <v>90.4</v>
      </c>
      <c r="E14" s="51">
        <v>93.7</v>
      </c>
      <c r="F14" s="51">
        <v>100</v>
      </c>
      <c r="G14" s="52">
        <v>113</v>
      </c>
      <c r="H14" s="38">
        <v>92.8</v>
      </c>
      <c r="I14" s="38">
        <v>80.5</v>
      </c>
      <c r="J14" s="38">
        <v>79.7</v>
      </c>
      <c r="K14" s="38"/>
      <c r="L14" s="85"/>
      <c r="M14" s="47"/>
      <c r="N14" s="51"/>
      <c r="O14" s="38"/>
      <c r="P14" s="83">
        <f t="shared" si="0"/>
        <v>92.871428571428595</v>
      </c>
      <c r="Q14" s="35">
        <f t="shared" si="1"/>
        <v>92.871428571428595</v>
      </c>
      <c r="R14" s="35">
        <f t="shared" si="2"/>
        <v>12.350007756175362</v>
      </c>
    </row>
    <row r="15" spans="1:18" ht="15.75" customHeight="1" x14ac:dyDescent="0.2">
      <c r="A15" s="45" t="s">
        <v>42</v>
      </c>
      <c r="B15" s="55" t="s">
        <v>43</v>
      </c>
      <c r="C15" s="86">
        <v>2.0750000000000002</v>
      </c>
      <c r="D15" s="38">
        <v>102.3</v>
      </c>
      <c r="E15" s="51">
        <v>102.3</v>
      </c>
      <c r="F15" s="51">
        <v>102.1</v>
      </c>
      <c r="G15" s="52">
        <v>102.2</v>
      </c>
      <c r="H15" s="38">
        <v>102.2</v>
      </c>
      <c r="I15" s="38">
        <v>102.2</v>
      </c>
      <c r="J15" s="38">
        <v>102.2</v>
      </c>
      <c r="K15" s="38"/>
      <c r="L15" s="85"/>
      <c r="M15" s="47"/>
      <c r="N15" s="51"/>
      <c r="O15" s="38"/>
      <c r="P15" s="83">
        <f t="shared" si="0"/>
        <v>102.21428571428571</v>
      </c>
      <c r="Q15" s="35">
        <f t="shared" si="1"/>
        <v>102.21428571428571</v>
      </c>
      <c r="R15" s="35">
        <f t="shared" si="2"/>
        <v>6.7511655002047227E-2</v>
      </c>
    </row>
    <row r="16" spans="1:18" ht="15.75" customHeight="1" x14ac:dyDescent="0.2">
      <c r="A16" s="45" t="s">
        <v>44</v>
      </c>
      <c r="B16" s="55" t="s">
        <v>45</v>
      </c>
      <c r="C16" s="86">
        <v>0.47700000000000009</v>
      </c>
      <c r="D16" s="38">
        <v>118</v>
      </c>
      <c r="E16" s="51">
        <v>118.8</v>
      </c>
      <c r="F16" s="51">
        <v>118.5</v>
      </c>
      <c r="G16" s="52">
        <v>117.3</v>
      </c>
      <c r="H16" s="38">
        <v>117.3</v>
      </c>
      <c r="I16" s="38">
        <v>117.3</v>
      </c>
      <c r="J16" s="38">
        <v>117.1</v>
      </c>
      <c r="K16" s="38"/>
      <c r="L16" s="85"/>
      <c r="M16" s="47"/>
      <c r="N16" s="51"/>
      <c r="O16" s="38"/>
      <c r="P16" s="83">
        <f t="shared" si="0"/>
        <v>117.75714285714285</v>
      </c>
      <c r="Q16" s="35">
        <f t="shared" si="1"/>
        <v>117.75714285714285</v>
      </c>
      <c r="R16" s="35">
        <f t="shared" si="2"/>
        <v>0.57566092271722979</v>
      </c>
    </row>
    <row r="17" spans="1:18" ht="15.75" customHeight="1" x14ac:dyDescent="0.2">
      <c r="A17" s="45" t="s">
        <v>46</v>
      </c>
      <c r="B17" s="46" t="s">
        <v>47</v>
      </c>
      <c r="C17" s="84">
        <v>1.349</v>
      </c>
      <c r="D17" s="52">
        <v>100.8</v>
      </c>
      <c r="E17" s="47">
        <v>100.6</v>
      </c>
      <c r="F17" s="47">
        <v>100.5</v>
      </c>
      <c r="G17" s="52">
        <v>100.6</v>
      </c>
      <c r="H17" s="38">
        <v>100.7</v>
      </c>
      <c r="I17" s="52">
        <v>100.8</v>
      </c>
      <c r="J17" s="52">
        <v>100.8</v>
      </c>
      <c r="K17" s="52"/>
      <c r="L17" s="85"/>
      <c r="M17" s="47"/>
      <c r="N17" s="51"/>
      <c r="O17" s="52"/>
      <c r="P17" s="83">
        <f t="shared" si="0"/>
        <v>100.68571428571428</v>
      </c>
      <c r="Q17" s="35">
        <f t="shared" si="1"/>
        <v>100.68571428571428</v>
      </c>
      <c r="R17" s="35">
        <f t="shared" si="2"/>
        <v>0.12067112014919675</v>
      </c>
    </row>
    <row r="18" spans="1:18" ht="15.75" customHeight="1" x14ac:dyDescent="0.2">
      <c r="A18" s="36" t="s">
        <v>48</v>
      </c>
      <c r="B18" s="37" t="s">
        <v>49</v>
      </c>
      <c r="C18" s="81">
        <v>0.61499999999999999</v>
      </c>
      <c r="D18" s="35">
        <v>121.7</v>
      </c>
      <c r="E18" s="39">
        <v>121.6</v>
      </c>
      <c r="F18" s="39">
        <v>121.5</v>
      </c>
      <c r="G18" s="35">
        <v>121.6</v>
      </c>
      <c r="H18" s="35">
        <v>121.4</v>
      </c>
      <c r="I18" s="35">
        <v>121.4</v>
      </c>
      <c r="J18" s="35">
        <v>121.4</v>
      </c>
      <c r="K18" s="35"/>
      <c r="L18" s="85"/>
      <c r="M18" s="39"/>
      <c r="N18" s="39"/>
      <c r="O18" s="35"/>
      <c r="P18" s="83">
        <f t="shared" si="0"/>
        <v>121.51428571428571</v>
      </c>
      <c r="Q18" s="35">
        <f t="shared" si="1"/>
        <v>121.51428571428571</v>
      </c>
      <c r="R18" s="35">
        <f t="shared" si="2"/>
        <v>9.9987074395898809E-2</v>
      </c>
    </row>
    <row r="19" spans="1:18" ht="15.75" customHeight="1" x14ac:dyDescent="0.2">
      <c r="A19" s="57" t="s">
        <v>50</v>
      </c>
      <c r="B19" s="37" t="s">
        <v>51</v>
      </c>
      <c r="C19" s="81">
        <v>6.4719999999999995</v>
      </c>
      <c r="D19" s="35">
        <v>103.9</v>
      </c>
      <c r="E19" s="39">
        <v>103.4</v>
      </c>
      <c r="F19" s="35">
        <v>102.8</v>
      </c>
      <c r="G19" s="35">
        <v>102.5</v>
      </c>
      <c r="H19" s="35">
        <v>102.4</v>
      </c>
      <c r="I19" s="35">
        <v>102.7</v>
      </c>
      <c r="J19" s="35">
        <v>102.5</v>
      </c>
      <c r="K19" s="35"/>
      <c r="L19" s="85"/>
      <c r="M19" s="39"/>
      <c r="N19" s="39"/>
      <c r="O19" s="35"/>
      <c r="P19" s="83">
        <f t="shared" si="0"/>
        <v>102.88571428571429</v>
      </c>
      <c r="Q19" s="35">
        <f t="shared" si="1"/>
        <v>102.88571428571429</v>
      </c>
      <c r="R19" s="35">
        <f t="shared" si="2"/>
        <v>0.54240558135586425</v>
      </c>
    </row>
    <row r="20" spans="1:18" ht="15.75" customHeight="1" x14ac:dyDescent="0.2">
      <c r="A20" s="45" t="s">
        <v>52</v>
      </c>
      <c r="B20" s="55" t="s">
        <v>53</v>
      </c>
      <c r="C20" s="84">
        <v>5.2859999999999996</v>
      </c>
      <c r="D20" s="52">
        <v>104.2</v>
      </c>
      <c r="E20" s="47">
        <v>103.9</v>
      </c>
      <c r="F20" s="47">
        <v>103.1</v>
      </c>
      <c r="G20" s="52">
        <v>102.9</v>
      </c>
      <c r="H20" s="38">
        <v>102.8</v>
      </c>
      <c r="I20" s="52">
        <v>103</v>
      </c>
      <c r="J20" s="52">
        <v>102.8</v>
      </c>
      <c r="K20" s="52"/>
      <c r="L20" s="85"/>
      <c r="M20" s="47"/>
      <c r="N20" s="51"/>
      <c r="O20" s="52"/>
      <c r="P20" s="83">
        <f t="shared" si="0"/>
        <v>103.24285714285713</v>
      </c>
      <c r="Q20" s="35">
        <f t="shared" si="1"/>
        <v>103.24285714285713</v>
      </c>
      <c r="R20" s="35">
        <f t="shared" si="2"/>
        <v>0.55035787467417807</v>
      </c>
    </row>
    <row r="21" spans="1:18" ht="15.75" customHeight="1" x14ac:dyDescent="0.2">
      <c r="A21" s="45" t="s">
        <v>54</v>
      </c>
      <c r="B21" s="53" t="s">
        <v>55</v>
      </c>
      <c r="C21" s="86">
        <v>0.80600000000000005</v>
      </c>
      <c r="D21" s="38">
        <v>102.3</v>
      </c>
      <c r="E21" s="51">
        <v>102</v>
      </c>
      <c r="F21" s="51">
        <v>98.6</v>
      </c>
      <c r="G21" s="38">
        <v>98.9</v>
      </c>
      <c r="H21" s="38">
        <v>98.9</v>
      </c>
      <c r="I21" s="38">
        <v>98.9</v>
      </c>
      <c r="J21" s="38">
        <v>98.9</v>
      </c>
      <c r="K21" s="38"/>
      <c r="L21" s="85"/>
      <c r="M21" s="51"/>
      <c r="N21" s="51"/>
      <c r="O21" s="38"/>
      <c r="P21" s="83">
        <f t="shared" si="0"/>
        <v>99.785714285714263</v>
      </c>
      <c r="Q21" s="35">
        <f t="shared" si="1"/>
        <v>99.785714285714263</v>
      </c>
      <c r="R21" s="35">
        <f t="shared" si="2"/>
        <v>1.6246214360490439</v>
      </c>
    </row>
    <row r="22" spans="1:18" ht="15.75" customHeight="1" x14ac:dyDescent="0.2">
      <c r="A22" s="45" t="s">
        <v>56</v>
      </c>
      <c r="B22" s="53" t="s">
        <v>53</v>
      </c>
      <c r="C22" s="86">
        <v>4.3969999999999994</v>
      </c>
      <c r="D22" s="38">
        <v>104.5</v>
      </c>
      <c r="E22" s="51">
        <v>104.2</v>
      </c>
      <c r="F22" s="51">
        <v>103.9</v>
      </c>
      <c r="G22" s="52">
        <v>103.6</v>
      </c>
      <c r="H22" s="38">
        <v>103.5</v>
      </c>
      <c r="I22" s="38">
        <v>103.8</v>
      </c>
      <c r="J22" s="38">
        <v>103.5</v>
      </c>
      <c r="K22" s="38"/>
      <c r="L22" s="85"/>
      <c r="M22" s="47"/>
      <c r="N22" s="38"/>
      <c r="O22" s="38"/>
      <c r="P22" s="83">
        <f t="shared" si="0"/>
        <v>103.85714285714286</v>
      </c>
      <c r="Q22" s="35">
        <f t="shared" si="1"/>
        <v>103.85714285714286</v>
      </c>
      <c r="R22" s="35">
        <f t="shared" si="2"/>
        <v>0.36392727800063263</v>
      </c>
    </row>
    <row r="23" spans="1:18" ht="15.75" customHeight="1" x14ac:dyDescent="0.2">
      <c r="A23" s="45" t="s">
        <v>57</v>
      </c>
      <c r="B23" s="53" t="s">
        <v>58</v>
      </c>
      <c r="C23" s="86">
        <v>6.5000000000000002E-2</v>
      </c>
      <c r="D23" s="38">
        <v>103</v>
      </c>
      <c r="E23" s="51">
        <v>101.7</v>
      </c>
      <c r="F23" s="51">
        <v>100.9</v>
      </c>
      <c r="G23" s="38">
        <v>100.6</v>
      </c>
      <c r="H23" s="38">
        <v>100.6</v>
      </c>
      <c r="I23" s="38">
        <v>100.6</v>
      </c>
      <c r="J23" s="38">
        <v>100.6</v>
      </c>
      <c r="K23" s="38"/>
      <c r="L23" s="85"/>
      <c r="M23" s="51"/>
      <c r="N23" s="51"/>
      <c r="O23" s="38"/>
      <c r="P23" s="83">
        <f t="shared" si="0"/>
        <v>101.14285714285715</v>
      </c>
      <c r="Q23" s="35">
        <f t="shared" si="1"/>
        <v>101.14285714285715</v>
      </c>
      <c r="R23" s="35">
        <f t="shared" si="2"/>
        <v>0.90229809342850154</v>
      </c>
    </row>
    <row r="24" spans="1:18" ht="15.75" customHeight="1" x14ac:dyDescent="0.2">
      <c r="A24" s="45" t="s">
        <v>59</v>
      </c>
      <c r="B24" s="53" t="s">
        <v>60</v>
      </c>
      <c r="C24" s="86">
        <v>1.7999999999999999E-2</v>
      </c>
      <c r="D24" s="38">
        <v>109.8</v>
      </c>
      <c r="E24" s="51">
        <v>109.7</v>
      </c>
      <c r="F24" s="51">
        <v>109.7</v>
      </c>
      <c r="G24" s="52">
        <v>109.2</v>
      </c>
      <c r="H24" s="38">
        <v>109.2</v>
      </c>
      <c r="I24" s="38">
        <v>109.2</v>
      </c>
      <c r="J24" s="38">
        <v>109.2</v>
      </c>
      <c r="K24" s="38"/>
      <c r="L24" s="85"/>
      <c r="M24" s="47"/>
      <c r="N24" s="51"/>
      <c r="O24" s="38"/>
      <c r="P24" s="83">
        <f t="shared" si="0"/>
        <v>109.42857142857144</v>
      </c>
      <c r="Q24" s="35">
        <f t="shared" si="1"/>
        <v>109.42857142857144</v>
      </c>
      <c r="R24" s="35">
        <f t="shared" si="2"/>
        <v>0.26229056859738153</v>
      </c>
    </row>
    <row r="25" spans="1:18" ht="15.75" customHeight="1" x14ac:dyDescent="0.2">
      <c r="A25" s="45" t="s">
        <v>61</v>
      </c>
      <c r="B25" s="53" t="s">
        <v>62</v>
      </c>
      <c r="C25" s="86">
        <v>1.1860000000000002</v>
      </c>
      <c r="D25" s="38">
        <v>102.3</v>
      </c>
      <c r="E25" s="51">
        <v>101.4</v>
      </c>
      <c r="F25" s="51">
        <v>101.2</v>
      </c>
      <c r="G25" s="38">
        <v>100.7</v>
      </c>
      <c r="H25" s="38">
        <v>100.8</v>
      </c>
      <c r="I25" s="38">
        <v>101.1</v>
      </c>
      <c r="J25" s="38">
        <v>101.1</v>
      </c>
      <c r="K25" s="38"/>
      <c r="L25" s="85"/>
      <c r="M25" s="51"/>
      <c r="N25" s="51"/>
      <c r="O25" s="38"/>
      <c r="P25" s="83">
        <f t="shared" si="0"/>
        <v>101.22857142857143</v>
      </c>
      <c r="Q25" s="35">
        <f t="shared" si="1"/>
        <v>101.22857142857143</v>
      </c>
      <c r="R25" s="35">
        <f t="shared" si="2"/>
        <v>0.52183842250045687</v>
      </c>
    </row>
    <row r="26" spans="1:18" ht="15.75" customHeight="1" x14ac:dyDescent="0.2">
      <c r="A26" s="57" t="s">
        <v>63</v>
      </c>
      <c r="B26" s="37" t="s">
        <v>64</v>
      </c>
      <c r="C26" s="86">
        <v>25.359000000000002</v>
      </c>
      <c r="D26" s="38">
        <v>115.5</v>
      </c>
      <c r="E26" s="51">
        <v>115.5</v>
      </c>
      <c r="F26" s="51">
        <v>115.1</v>
      </c>
      <c r="G26" s="52">
        <v>115.6</v>
      </c>
      <c r="H26" s="38">
        <v>115.3</v>
      </c>
      <c r="I26" s="38">
        <v>116.2</v>
      </c>
      <c r="J26" s="38">
        <v>119.3</v>
      </c>
      <c r="K26" s="38"/>
      <c r="L26" s="85"/>
      <c r="M26" s="47"/>
      <c r="N26" s="51"/>
      <c r="O26" s="38"/>
      <c r="P26" s="83">
        <f t="shared" si="0"/>
        <v>116.07142857142857</v>
      </c>
      <c r="Q26" s="35">
        <f t="shared" si="1"/>
        <v>116.07142857142857</v>
      </c>
      <c r="R26" s="35">
        <f t="shared" si="2"/>
        <v>1.2610230341679607</v>
      </c>
    </row>
    <row r="27" spans="1:18" ht="15.75" customHeight="1" x14ac:dyDescent="0.2">
      <c r="A27" s="45" t="s">
        <v>65</v>
      </c>
      <c r="B27" s="53" t="s">
        <v>66</v>
      </c>
      <c r="C27" s="84">
        <v>17.123000000000001</v>
      </c>
      <c r="D27" s="52">
        <v>115.7</v>
      </c>
      <c r="E27" s="47">
        <v>115.7</v>
      </c>
      <c r="F27" s="47">
        <v>115.7</v>
      </c>
      <c r="G27" s="52">
        <v>117.1</v>
      </c>
      <c r="H27" s="38">
        <v>117.1</v>
      </c>
      <c r="I27" s="52">
        <v>117.1</v>
      </c>
      <c r="J27" s="52">
        <v>117.3</v>
      </c>
      <c r="K27" s="52"/>
      <c r="L27" s="85"/>
      <c r="M27" s="47"/>
      <c r="N27" s="51"/>
      <c r="O27" s="52"/>
      <c r="P27" s="83">
        <f t="shared" si="0"/>
        <v>116.52857142857144</v>
      </c>
      <c r="Q27" s="35">
        <f t="shared" si="1"/>
        <v>116.52857142857144</v>
      </c>
      <c r="R27" s="35">
        <f t="shared" si="2"/>
        <v>0.66788468661891198</v>
      </c>
    </row>
    <row r="28" spans="1:18" ht="15.75" customHeight="1" x14ac:dyDescent="0.2">
      <c r="A28" s="45" t="s">
        <v>67</v>
      </c>
      <c r="B28" s="53" t="s">
        <v>68</v>
      </c>
      <c r="C28" s="87">
        <v>2.9820000000000002</v>
      </c>
      <c r="D28" s="61">
        <v>121</v>
      </c>
      <c r="E28" s="60">
        <v>119.7</v>
      </c>
      <c r="F28" s="60">
        <v>119.2</v>
      </c>
      <c r="G28" s="61">
        <v>119</v>
      </c>
      <c r="H28" s="61">
        <v>119.2</v>
      </c>
      <c r="I28" s="61">
        <v>119</v>
      </c>
      <c r="J28" s="61">
        <v>118.7</v>
      </c>
      <c r="K28" s="61"/>
      <c r="L28" s="85"/>
      <c r="M28" s="60"/>
      <c r="N28" s="60"/>
      <c r="O28" s="61"/>
      <c r="P28" s="83">
        <f t="shared" si="0"/>
        <v>119.4</v>
      </c>
      <c r="Q28" s="35">
        <f t="shared" si="1"/>
        <v>119.4</v>
      </c>
      <c r="R28" s="35">
        <f t="shared" si="2"/>
        <v>0.64331203918497504</v>
      </c>
    </row>
    <row r="29" spans="1:18" ht="15.75" customHeight="1" x14ac:dyDescent="0.2">
      <c r="A29" s="45" t="s">
        <v>69</v>
      </c>
      <c r="B29" s="53" t="s">
        <v>70</v>
      </c>
      <c r="C29" s="86">
        <v>2.7069999999999999</v>
      </c>
      <c r="D29" s="38">
        <v>122.9</v>
      </c>
      <c r="E29" s="51">
        <v>123.4</v>
      </c>
      <c r="F29" s="51">
        <v>120.2</v>
      </c>
      <c r="G29" s="38">
        <v>116.7</v>
      </c>
      <c r="H29" s="38">
        <v>114.6</v>
      </c>
      <c r="I29" s="38">
        <v>122.8</v>
      </c>
      <c r="J29" s="38">
        <v>150.80000000000001</v>
      </c>
      <c r="K29" s="38"/>
      <c r="L29" s="85"/>
      <c r="M29" s="51"/>
      <c r="N29" s="51"/>
      <c r="O29" s="38"/>
      <c r="P29" s="83">
        <f t="shared" si="0"/>
        <v>124.48571428571427</v>
      </c>
      <c r="Q29" s="35">
        <f t="shared" si="1"/>
        <v>124.48571428571427</v>
      </c>
      <c r="R29" s="35">
        <f t="shared" si="2"/>
        <v>9.70464604525454</v>
      </c>
    </row>
    <row r="30" spans="1:18" ht="15.75" customHeight="1" x14ac:dyDescent="0.2">
      <c r="A30" s="45" t="s">
        <v>71</v>
      </c>
      <c r="B30" s="53" t="s">
        <v>72</v>
      </c>
      <c r="C30" s="86">
        <v>2.5470000000000002</v>
      </c>
      <c r="D30" s="38">
        <v>99.7</v>
      </c>
      <c r="E30" s="51">
        <v>100.4</v>
      </c>
      <c r="F30" s="51">
        <v>100.5</v>
      </c>
      <c r="G30" s="38">
        <v>99.9</v>
      </c>
      <c r="H30" s="38">
        <v>99.8</v>
      </c>
      <c r="I30" s="38">
        <v>99.9</v>
      </c>
      <c r="J30" s="38">
        <v>99.8</v>
      </c>
      <c r="K30" s="38"/>
      <c r="L30" s="85"/>
      <c r="M30" s="51"/>
      <c r="N30" s="51"/>
      <c r="O30" s="38"/>
      <c r="P30" s="83">
        <f t="shared" si="0"/>
        <v>100</v>
      </c>
      <c r="Q30" s="35">
        <f t="shared" si="1"/>
        <v>100</v>
      </c>
      <c r="R30" s="35">
        <f t="shared" si="2"/>
        <v>0.31622776601683872</v>
      </c>
    </row>
    <row r="31" spans="1:18" ht="15.75" customHeight="1" x14ac:dyDescent="0.2">
      <c r="A31" s="58" t="s">
        <v>73</v>
      </c>
      <c r="B31" s="59" t="s">
        <v>74</v>
      </c>
      <c r="C31" s="84">
        <v>6.5239999999999991</v>
      </c>
      <c r="D31" s="52">
        <v>99.6</v>
      </c>
      <c r="E31" s="47">
        <v>99.4</v>
      </c>
      <c r="F31" s="47">
        <v>99.1</v>
      </c>
      <c r="G31" s="52">
        <v>98.8</v>
      </c>
      <c r="H31" s="64">
        <v>98.7</v>
      </c>
      <c r="I31" s="52">
        <v>98.6</v>
      </c>
      <c r="J31" s="52">
        <v>98.5</v>
      </c>
      <c r="K31" s="52"/>
      <c r="L31" s="85"/>
      <c r="M31" s="47"/>
      <c r="N31" s="66"/>
      <c r="O31" s="52"/>
      <c r="P31" s="83">
        <f t="shared" si="0"/>
        <v>98.95714285714287</v>
      </c>
      <c r="Q31" s="35">
        <f t="shared" si="1"/>
        <v>98.95714285714287</v>
      </c>
      <c r="R31" s="35">
        <f t="shared" si="2"/>
        <v>0.42417402186687853</v>
      </c>
    </row>
    <row r="32" spans="1:18" ht="15.75" customHeight="1" x14ac:dyDescent="0.2">
      <c r="A32" s="45" t="s">
        <v>75</v>
      </c>
      <c r="B32" s="53" t="s">
        <v>76</v>
      </c>
      <c r="C32" s="88">
        <v>2.5509999999999997</v>
      </c>
      <c r="D32" s="64">
        <v>96.1</v>
      </c>
      <c r="E32" s="66">
        <v>95.8</v>
      </c>
      <c r="F32" s="66">
        <v>95.1</v>
      </c>
      <c r="G32" s="38">
        <v>94.9</v>
      </c>
      <c r="H32" s="38">
        <v>94.7</v>
      </c>
      <c r="I32" s="64">
        <v>94.6</v>
      </c>
      <c r="J32" s="64">
        <v>94.5</v>
      </c>
      <c r="K32" s="64"/>
      <c r="L32" s="85"/>
      <c r="M32" s="51"/>
      <c r="N32" s="51"/>
      <c r="O32" s="64"/>
      <c r="P32" s="83">
        <f t="shared" si="0"/>
        <v>95.1</v>
      </c>
      <c r="Q32" s="35">
        <f t="shared" si="1"/>
        <v>95.1</v>
      </c>
      <c r="R32" s="35">
        <f t="shared" si="2"/>
        <v>0.65104015495992473</v>
      </c>
    </row>
    <row r="33" spans="1:18" ht="15.75" customHeight="1" x14ac:dyDescent="0.2">
      <c r="A33" s="45" t="s">
        <v>77</v>
      </c>
      <c r="B33" s="53" t="s">
        <v>78</v>
      </c>
      <c r="C33" s="87">
        <v>3.9729999999999999</v>
      </c>
      <c r="D33" s="61">
        <v>101.8</v>
      </c>
      <c r="E33" s="60">
        <v>101.7</v>
      </c>
      <c r="F33" s="60">
        <v>101.7</v>
      </c>
      <c r="G33" s="61">
        <v>101.3</v>
      </c>
      <c r="H33" s="61">
        <v>101.2</v>
      </c>
      <c r="I33" s="61">
        <v>101.1</v>
      </c>
      <c r="J33" s="61">
        <v>101</v>
      </c>
      <c r="K33" s="61"/>
      <c r="L33" s="85"/>
      <c r="M33" s="60"/>
      <c r="N33" s="60"/>
      <c r="O33" s="61"/>
      <c r="P33" s="83">
        <f t="shared" si="0"/>
        <v>101.39999999999999</v>
      </c>
      <c r="Q33" s="35">
        <f t="shared" si="1"/>
        <v>101.39999999999999</v>
      </c>
      <c r="R33" s="35">
        <f t="shared" si="2"/>
        <v>0.3220893810365793</v>
      </c>
    </row>
    <row r="34" spans="1:18" ht="15.75" customHeight="1" x14ac:dyDescent="0.2">
      <c r="A34" s="57" t="s">
        <v>79</v>
      </c>
      <c r="B34" s="37" t="s">
        <v>80</v>
      </c>
      <c r="C34" s="84">
        <v>4.1419999999999995</v>
      </c>
      <c r="D34" s="52">
        <v>116.9</v>
      </c>
      <c r="E34" s="47">
        <v>116.9</v>
      </c>
      <c r="F34" s="47">
        <v>117.1</v>
      </c>
      <c r="G34" s="52">
        <v>116.5</v>
      </c>
      <c r="H34" s="38">
        <v>116.9</v>
      </c>
      <c r="I34" s="52">
        <v>117.2</v>
      </c>
      <c r="J34" s="52">
        <v>117.1</v>
      </c>
      <c r="K34" s="52"/>
      <c r="L34" s="85"/>
      <c r="M34" s="47"/>
      <c r="N34" s="51"/>
      <c r="O34" s="52"/>
      <c r="P34" s="83">
        <f t="shared" si="0"/>
        <v>116.94285714285715</v>
      </c>
      <c r="Q34" s="35">
        <f t="shared" si="1"/>
        <v>116.94285714285715</v>
      </c>
      <c r="R34" s="35">
        <f t="shared" si="2"/>
        <v>0.19659756828036881</v>
      </c>
    </row>
    <row r="35" spans="1:18" ht="15.75" customHeight="1" x14ac:dyDescent="0.2">
      <c r="A35" s="57" t="s">
        <v>81</v>
      </c>
      <c r="B35" s="37" t="s">
        <v>82</v>
      </c>
      <c r="C35" s="84">
        <v>15.185</v>
      </c>
      <c r="D35" s="52">
        <v>95</v>
      </c>
      <c r="E35" s="47">
        <v>95</v>
      </c>
      <c r="F35" s="47">
        <v>95</v>
      </c>
      <c r="G35" s="52">
        <v>94.9</v>
      </c>
      <c r="H35" s="38">
        <v>95</v>
      </c>
      <c r="I35" s="52">
        <v>95</v>
      </c>
      <c r="J35" s="52">
        <v>95</v>
      </c>
      <c r="K35" s="52"/>
      <c r="L35" s="85"/>
      <c r="M35" s="47"/>
      <c r="N35" s="51"/>
      <c r="O35" s="52"/>
      <c r="P35" s="83">
        <f t="shared" si="0"/>
        <v>94.98571428571428</v>
      </c>
      <c r="Q35" s="35">
        <f t="shared" si="1"/>
        <v>94.98571428571428</v>
      </c>
      <c r="R35" s="35">
        <f t="shared" si="2"/>
        <v>3.9791717717919096E-2</v>
      </c>
    </row>
    <row r="36" spans="1:18" ht="15.75" customHeight="1" x14ac:dyDescent="0.2">
      <c r="A36" s="57" t="s">
        <v>83</v>
      </c>
      <c r="B36" s="37" t="s">
        <v>84</v>
      </c>
      <c r="C36" s="81">
        <v>3.109</v>
      </c>
      <c r="D36" s="35">
        <v>113.9</v>
      </c>
      <c r="E36" s="39">
        <v>113.9</v>
      </c>
      <c r="F36" s="39">
        <v>113.4</v>
      </c>
      <c r="G36" s="35">
        <v>112.8</v>
      </c>
      <c r="H36" s="35">
        <v>112.8</v>
      </c>
      <c r="I36" s="35">
        <v>112.7</v>
      </c>
      <c r="J36" s="35">
        <v>112.7</v>
      </c>
      <c r="K36" s="35"/>
      <c r="L36" s="85"/>
      <c r="M36" s="39"/>
      <c r="N36" s="39"/>
      <c r="O36" s="35"/>
      <c r="P36" s="83">
        <f t="shared" si="0"/>
        <v>113.17142857142859</v>
      </c>
      <c r="Q36" s="35">
        <f t="shared" si="1"/>
        <v>113.17142857142859</v>
      </c>
      <c r="R36" s="35">
        <f t="shared" si="2"/>
        <v>0.48856355668678914</v>
      </c>
    </row>
    <row r="37" spans="1:18" ht="15.75" customHeight="1" x14ac:dyDescent="0.2">
      <c r="A37" s="36" t="s">
        <v>85</v>
      </c>
      <c r="B37" s="37" t="s">
        <v>86</v>
      </c>
      <c r="C37" s="81">
        <v>1.998</v>
      </c>
      <c r="D37" s="35">
        <v>87.3</v>
      </c>
      <c r="E37" s="39">
        <v>85.5</v>
      </c>
      <c r="F37" s="39">
        <v>85.5</v>
      </c>
      <c r="G37" s="35">
        <v>85.5</v>
      </c>
      <c r="H37" s="35">
        <v>85.4</v>
      </c>
      <c r="I37" s="35">
        <v>87</v>
      </c>
      <c r="J37" s="35">
        <v>86.9</v>
      </c>
      <c r="K37" s="35"/>
      <c r="L37" s="85"/>
      <c r="M37" s="39"/>
      <c r="N37" s="39"/>
      <c r="O37" s="35"/>
      <c r="P37" s="83">
        <f t="shared" si="0"/>
        <v>86.157142857142858</v>
      </c>
      <c r="Q37" s="35">
        <f t="shared" si="1"/>
        <v>86.157142857142858</v>
      </c>
      <c r="R37" s="35">
        <f t="shared" si="2"/>
        <v>0.99812467492861623</v>
      </c>
    </row>
    <row r="38" spans="1:18" ht="15.75" customHeight="1" x14ac:dyDescent="0.2">
      <c r="A38" s="36" t="s">
        <v>87</v>
      </c>
      <c r="B38" s="37" t="s">
        <v>88</v>
      </c>
      <c r="C38" s="81">
        <v>0.92199999999999993</v>
      </c>
      <c r="D38" s="35">
        <v>127.5</v>
      </c>
      <c r="E38" s="39">
        <v>127.7</v>
      </c>
      <c r="F38" s="39">
        <v>127.7</v>
      </c>
      <c r="G38" s="35">
        <v>127.3</v>
      </c>
      <c r="H38" s="35">
        <v>127.4</v>
      </c>
      <c r="I38" s="35">
        <v>127.4</v>
      </c>
      <c r="J38" s="35">
        <v>127.5</v>
      </c>
      <c r="K38" s="35"/>
      <c r="L38" s="85"/>
      <c r="M38" s="39"/>
      <c r="N38" s="39"/>
      <c r="O38" s="35"/>
      <c r="P38" s="83">
        <f t="shared" si="0"/>
        <v>127.5</v>
      </c>
      <c r="Q38" s="35">
        <f t="shared" si="1"/>
        <v>127.5</v>
      </c>
      <c r="R38" s="35">
        <f t="shared" si="2"/>
        <v>0.11980590052172181</v>
      </c>
    </row>
    <row r="39" spans="1:18" ht="15.75" customHeight="1" x14ac:dyDescent="0.2">
      <c r="A39" s="36" t="s">
        <v>89</v>
      </c>
      <c r="B39" s="37" t="s">
        <v>90</v>
      </c>
      <c r="C39" s="81">
        <v>1.5270000000000001</v>
      </c>
      <c r="D39" s="35">
        <v>111</v>
      </c>
      <c r="E39" s="39">
        <v>111</v>
      </c>
      <c r="F39" s="39">
        <v>111.3</v>
      </c>
      <c r="G39" s="35">
        <v>111</v>
      </c>
      <c r="H39" s="35">
        <v>111.1</v>
      </c>
      <c r="I39" s="35">
        <v>111.7</v>
      </c>
      <c r="J39" s="35">
        <v>112.1</v>
      </c>
      <c r="K39" s="35"/>
      <c r="L39" s="85"/>
      <c r="M39" s="39"/>
      <c r="N39" s="39"/>
      <c r="O39" s="35"/>
      <c r="P39" s="83">
        <f t="shared" si="0"/>
        <v>111.31428571428572</v>
      </c>
      <c r="Q39" s="35">
        <f t="shared" si="1"/>
        <v>111.31428571428572</v>
      </c>
      <c r="R39" s="35">
        <f t="shared" si="2"/>
        <v>0.38614935305943654</v>
      </c>
    </row>
    <row r="40" spans="1:18" ht="15.75" customHeight="1" x14ac:dyDescent="0.2">
      <c r="A40" s="57" t="s">
        <v>91</v>
      </c>
      <c r="B40" s="37" t="s">
        <v>92</v>
      </c>
      <c r="C40" s="81">
        <v>4.5419999999999998</v>
      </c>
      <c r="D40" s="35">
        <v>102.1</v>
      </c>
      <c r="E40" s="39">
        <v>102.1</v>
      </c>
      <c r="F40" s="39">
        <v>102.3</v>
      </c>
      <c r="G40" s="35">
        <v>102.3</v>
      </c>
      <c r="H40" s="35">
        <v>102.1</v>
      </c>
      <c r="I40" s="35">
        <v>102.6</v>
      </c>
      <c r="J40" s="35">
        <v>103.5</v>
      </c>
      <c r="K40" s="35"/>
      <c r="L40" s="85"/>
      <c r="M40" s="39"/>
      <c r="N40" s="39"/>
      <c r="O40" s="35"/>
      <c r="P40" s="83">
        <f t="shared" si="0"/>
        <v>102.42857142857143</v>
      </c>
      <c r="Q40" s="35">
        <f t="shared" si="1"/>
        <v>102.42857142857143</v>
      </c>
      <c r="R40" s="35">
        <f t="shared" si="2"/>
        <v>0.49369232971904936</v>
      </c>
    </row>
    <row r="41" spans="1:18" ht="15.75" customHeight="1" x14ac:dyDescent="0.2">
      <c r="A41" s="57" t="s">
        <v>93</v>
      </c>
      <c r="B41" s="37" t="s">
        <v>94</v>
      </c>
      <c r="C41" s="89">
        <v>100</v>
      </c>
      <c r="D41" s="35">
        <v>103.9</v>
      </c>
      <c r="E41" s="35">
        <v>104.1</v>
      </c>
      <c r="F41" s="35">
        <v>104.5</v>
      </c>
      <c r="G41" s="35">
        <v>105.1</v>
      </c>
      <c r="H41" s="35">
        <v>103.9</v>
      </c>
      <c r="I41" s="35">
        <v>103.4</v>
      </c>
      <c r="J41" s="35">
        <v>104.1</v>
      </c>
      <c r="K41" s="35"/>
      <c r="L41" s="85"/>
      <c r="M41" s="35"/>
      <c r="N41" s="35"/>
      <c r="O41" s="35"/>
      <c r="P41" s="83">
        <f t="shared" si="0"/>
        <v>104.14285714285714</v>
      </c>
      <c r="Q41" s="35">
        <f t="shared" si="1"/>
        <v>104.14285714285714</v>
      </c>
      <c r="R41" s="35">
        <f t="shared" si="2"/>
        <v>0.51368643847615414</v>
      </c>
    </row>
    <row r="42" spans="1:18" ht="15.75" customHeight="1" x14ac:dyDescent="0.2">
      <c r="A42" s="36"/>
      <c r="B42" s="90" t="s">
        <v>111</v>
      </c>
      <c r="C42" s="89">
        <v>100</v>
      </c>
      <c r="D42" s="35">
        <v>104.5</v>
      </c>
      <c r="E42" s="35">
        <v>105.6</v>
      </c>
      <c r="F42" s="35">
        <v>104.2</v>
      </c>
      <c r="G42" s="35">
        <v>104</v>
      </c>
      <c r="H42" s="35">
        <v>104.4</v>
      </c>
      <c r="I42" s="35">
        <v>104.7</v>
      </c>
      <c r="J42" s="35">
        <v>105.5</v>
      </c>
      <c r="K42" s="35"/>
      <c r="L42" s="85"/>
      <c r="M42" s="35"/>
      <c r="N42" s="35"/>
      <c r="O42" s="35"/>
      <c r="P42" s="83">
        <f t="shared" si="0"/>
        <v>104.70000000000002</v>
      </c>
      <c r="Q42" s="35">
        <f t="shared" si="1"/>
        <v>104.70000000000002</v>
      </c>
      <c r="R42" s="35">
        <f t="shared" si="2"/>
        <v>0.59391143286143133</v>
      </c>
    </row>
    <row r="43" spans="1:18" ht="15.75" customHeight="1" x14ac:dyDescent="0.2">
      <c r="A43" s="91"/>
      <c r="Q43" s="35" t="e">
        <f>AVERAGE(#REF!)</f>
        <v>#REF!</v>
      </c>
      <c r="R43" s="35" t="e">
        <f>STDEV(#REF!)/Q43*100</f>
        <v>#REF!</v>
      </c>
    </row>
    <row r="44" spans="1:18" ht="15.75" customHeight="1" x14ac:dyDescent="0.2">
      <c r="Q44" s="35" t="e">
        <f>AVERAGE(#REF!)</f>
        <v>#REF!</v>
      </c>
      <c r="R44" s="35" t="e">
        <f>STDEV(#REF!)/Q44*100</f>
        <v>#REF!</v>
      </c>
    </row>
    <row r="45" spans="1:18" ht="18.95" customHeight="1" x14ac:dyDescent="0.2"/>
    <row r="46" spans="1:18" ht="18.95" customHeight="1" x14ac:dyDescent="0.2"/>
  </sheetData>
  <sheetProtection password="CA6E" sheet="1" objects="1" scenarios="1"/>
  <mergeCells count="5">
    <mergeCell ref="E1:K1"/>
    <mergeCell ref="H3:I3"/>
    <mergeCell ref="A4:A5"/>
    <mergeCell ref="B4:B5"/>
    <mergeCell ref="C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rightToLeft="1" tabSelected="1" workbookViewId="0">
      <selection activeCell="G8" sqref="G8"/>
    </sheetView>
  </sheetViews>
  <sheetFormatPr defaultRowHeight="14.25" x14ac:dyDescent="0.2"/>
  <cols>
    <col min="1" max="1" width="3.875" customWidth="1"/>
    <col min="2" max="2" width="18.75" customWidth="1"/>
    <col min="3" max="3" width="5.75" customWidth="1"/>
    <col min="4" max="8" width="5.875" customWidth="1"/>
    <col min="18" max="18" width="8.125" customWidth="1"/>
    <col min="19" max="19" width="4.5" customWidth="1"/>
    <col min="20" max="20" width="18.75" customWidth="1"/>
    <col min="21" max="21" width="6.25" customWidth="1"/>
    <col min="22" max="25" width="5" customWidth="1"/>
    <col min="26" max="26" width="6" customWidth="1"/>
    <col min="27" max="27" width="5.875" hidden="1" customWidth="1"/>
    <col min="29" max="29" width="3.75" customWidth="1"/>
    <col min="30" max="30" width="18.75" customWidth="1"/>
    <col min="31" max="33" width="8.25" customWidth="1"/>
    <col min="34" max="35" width="8.25" hidden="1" customWidth="1"/>
    <col min="36" max="37" width="3.625" style="214" customWidth="1"/>
    <col min="38" max="38" width="5.25" customWidth="1"/>
    <col min="39" max="39" width="20.375" customWidth="1"/>
    <col min="40" max="45" width="5.875" customWidth="1"/>
    <col min="46" max="46" width="7.125" style="135" customWidth="1"/>
    <col min="47" max="47" width="5.125" customWidth="1"/>
    <col min="49" max="49" width="21" customWidth="1"/>
    <col min="50" max="50" width="7" customWidth="1"/>
    <col min="51" max="51" width="7.5" customWidth="1"/>
    <col min="52" max="52" width="7.375" customWidth="1"/>
    <col min="53" max="53" width="8.25" customWidth="1"/>
    <col min="54" max="54" width="7.375" customWidth="1"/>
    <col min="55" max="55" width="7" customWidth="1"/>
    <col min="56" max="56" width="11.125" customWidth="1"/>
    <col min="57" max="57" width="7.375" customWidth="1"/>
    <col min="58" max="58" width="6.625" customWidth="1"/>
    <col min="257" max="257" width="3.875" customWidth="1"/>
    <col min="258" max="258" width="18.75" customWidth="1"/>
    <col min="259" max="259" width="5.75" customWidth="1"/>
    <col min="260" max="264" width="5.875" customWidth="1"/>
    <col min="274" max="274" width="8.125" customWidth="1"/>
    <col min="275" max="275" width="4.5" customWidth="1"/>
    <col min="276" max="276" width="18.75" customWidth="1"/>
    <col min="277" max="277" width="6.25" customWidth="1"/>
    <col min="278" max="281" width="5" customWidth="1"/>
    <col min="282" max="282" width="6" customWidth="1"/>
    <col min="283" max="283" width="0" hidden="1" customWidth="1"/>
    <col min="285" max="285" width="3.75" customWidth="1"/>
    <col min="286" max="286" width="18.75" customWidth="1"/>
    <col min="287" max="289" width="8.25" customWidth="1"/>
    <col min="290" max="291" width="0" hidden="1" customWidth="1"/>
    <col min="292" max="293" width="3.625" customWidth="1"/>
    <col min="294" max="294" width="5.25" customWidth="1"/>
    <col min="295" max="295" width="20.375" customWidth="1"/>
    <col min="296" max="301" width="5.875" customWidth="1"/>
    <col min="302" max="302" width="7.125" customWidth="1"/>
    <col min="303" max="303" width="5.125" customWidth="1"/>
    <col min="305" max="305" width="21" customWidth="1"/>
    <col min="306" max="306" width="7" customWidth="1"/>
    <col min="307" max="307" width="7.5" customWidth="1"/>
    <col min="308" max="308" width="7.375" customWidth="1"/>
    <col min="309" max="309" width="8.25" customWidth="1"/>
    <col min="310" max="310" width="7.375" customWidth="1"/>
    <col min="311" max="311" width="7" customWidth="1"/>
    <col min="312" max="312" width="11.125" customWidth="1"/>
    <col min="313" max="313" width="7.375" customWidth="1"/>
    <col min="314" max="314" width="6.625" customWidth="1"/>
    <col min="513" max="513" width="3.875" customWidth="1"/>
    <col min="514" max="514" width="18.75" customWidth="1"/>
    <col min="515" max="515" width="5.75" customWidth="1"/>
    <col min="516" max="520" width="5.875" customWidth="1"/>
    <col min="530" max="530" width="8.125" customWidth="1"/>
    <col min="531" max="531" width="4.5" customWidth="1"/>
    <col min="532" max="532" width="18.75" customWidth="1"/>
    <col min="533" max="533" width="6.25" customWidth="1"/>
    <col min="534" max="537" width="5" customWidth="1"/>
    <col min="538" max="538" width="6" customWidth="1"/>
    <col min="539" max="539" width="0" hidden="1" customWidth="1"/>
    <col min="541" max="541" width="3.75" customWidth="1"/>
    <col min="542" max="542" width="18.75" customWidth="1"/>
    <col min="543" max="545" width="8.25" customWidth="1"/>
    <col min="546" max="547" width="0" hidden="1" customWidth="1"/>
    <col min="548" max="549" width="3.625" customWidth="1"/>
    <col min="550" max="550" width="5.25" customWidth="1"/>
    <col min="551" max="551" width="20.375" customWidth="1"/>
    <col min="552" max="557" width="5.875" customWidth="1"/>
    <col min="558" max="558" width="7.125" customWidth="1"/>
    <col min="559" max="559" width="5.125" customWidth="1"/>
    <col min="561" max="561" width="21" customWidth="1"/>
    <col min="562" max="562" width="7" customWidth="1"/>
    <col min="563" max="563" width="7.5" customWidth="1"/>
    <col min="564" max="564" width="7.375" customWidth="1"/>
    <col min="565" max="565" width="8.25" customWidth="1"/>
    <col min="566" max="566" width="7.375" customWidth="1"/>
    <col min="567" max="567" width="7" customWidth="1"/>
    <col min="568" max="568" width="11.125" customWidth="1"/>
    <col min="569" max="569" width="7.375" customWidth="1"/>
    <col min="570" max="570" width="6.625" customWidth="1"/>
    <col min="769" max="769" width="3.875" customWidth="1"/>
    <col min="770" max="770" width="18.75" customWidth="1"/>
    <col min="771" max="771" width="5.75" customWidth="1"/>
    <col min="772" max="776" width="5.875" customWidth="1"/>
    <col min="786" max="786" width="8.125" customWidth="1"/>
    <col min="787" max="787" width="4.5" customWidth="1"/>
    <col min="788" max="788" width="18.75" customWidth="1"/>
    <col min="789" max="789" width="6.25" customWidth="1"/>
    <col min="790" max="793" width="5" customWidth="1"/>
    <col min="794" max="794" width="6" customWidth="1"/>
    <col min="795" max="795" width="0" hidden="1" customWidth="1"/>
    <col min="797" max="797" width="3.75" customWidth="1"/>
    <col min="798" max="798" width="18.75" customWidth="1"/>
    <col min="799" max="801" width="8.25" customWidth="1"/>
    <col min="802" max="803" width="0" hidden="1" customWidth="1"/>
    <col min="804" max="805" width="3.625" customWidth="1"/>
    <col min="806" max="806" width="5.25" customWidth="1"/>
    <col min="807" max="807" width="20.375" customWidth="1"/>
    <col min="808" max="813" width="5.875" customWidth="1"/>
    <col min="814" max="814" width="7.125" customWidth="1"/>
    <col min="815" max="815" width="5.125" customWidth="1"/>
    <col min="817" max="817" width="21" customWidth="1"/>
    <col min="818" max="818" width="7" customWidth="1"/>
    <col min="819" max="819" width="7.5" customWidth="1"/>
    <col min="820" max="820" width="7.375" customWidth="1"/>
    <col min="821" max="821" width="8.25" customWidth="1"/>
    <col min="822" max="822" width="7.375" customWidth="1"/>
    <col min="823" max="823" width="7" customWidth="1"/>
    <col min="824" max="824" width="11.125" customWidth="1"/>
    <col min="825" max="825" width="7.375" customWidth="1"/>
    <col min="826" max="826" width="6.625" customWidth="1"/>
    <col min="1025" max="1025" width="3.875" customWidth="1"/>
    <col min="1026" max="1026" width="18.75" customWidth="1"/>
    <col min="1027" max="1027" width="5.75" customWidth="1"/>
    <col min="1028" max="1032" width="5.875" customWidth="1"/>
    <col min="1042" max="1042" width="8.125" customWidth="1"/>
    <col min="1043" max="1043" width="4.5" customWidth="1"/>
    <col min="1044" max="1044" width="18.75" customWidth="1"/>
    <col min="1045" max="1045" width="6.25" customWidth="1"/>
    <col min="1046" max="1049" width="5" customWidth="1"/>
    <col min="1050" max="1050" width="6" customWidth="1"/>
    <col min="1051" max="1051" width="0" hidden="1" customWidth="1"/>
    <col min="1053" max="1053" width="3.75" customWidth="1"/>
    <col min="1054" max="1054" width="18.75" customWidth="1"/>
    <col min="1055" max="1057" width="8.25" customWidth="1"/>
    <col min="1058" max="1059" width="0" hidden="1" customWidth="1"/>
    <col min="1060" max="1061" width="3.625" customWidth="1"/>
    <col min="1062" max="1062" width="5.25" customWidth="1"/>
    <col min="1063" max="1063" width="20.375" customWidth="1"/>
    <col min="1064" max="1069" width="5.875" customWidth="1"/>
    <col min="1070" max="1070" width="7.125" customWidth="1"/>
    <col min="1071" max="1071" width="5.125" customWidth="1"/>
    <col min="1073" max="1073" width="21" customWidth="1"/>
    <col min="1074" max="1074" width="7" customWidth="1"/>
    <col min="1075" max="1075" width="7.5" customWidth="1"/>
    <col min="1076" max="1076" width="7.375" customWidth="1"/>
    <col min="1077" max="1077" width="8.25" customWidth="1"/>
    <col min="1078" max="1078" width="7.375" customWidth="1"/>
    <col min="1079" max="1079" width="7" customWidth="1"/>
    <col min="1080" max="1080" width="11.125" customWidth="1"/>
    <col min="1081" max="1081" width="7.375" customWidth="1"/>
    <col min="1082" max="1082" width="6.625" customWidth="1"/>
    <col min="1281" max="1281" width="3.875" customWidth="1"/>
    <col min="1282" max="1282" width="18.75" customWidth="1"/>
    <col min="1283" max="1283" width="5.75" customWidth="1"/>
    <col min="1284" max="1288" width="5.875" customWidth="1"/>
    <col min="1298" max="1298" width="8.125" customWidth="1"/>
    <col min="1299" max="1299" width="4.5" customWidth="1"/>
    <col min="1300" max="1300" width="18.75" customWidth="1"/>
    <col min="1301" max="1301" width="6.25" customWidth="1"/>
    <col min="1302" max="1305" width="5" customWidth="1"/>
    <col min="1306" max="1306" width="6" customWidth="1"/>
    <col min="1307" max="1307" width="0" hidden="1" customWidth="1"/>
    <col min="1309" max="1309" width="3.75" customWidth="1"/>
    <col min="1310" max="1310" width="18.75" customWidth="1"/>
    <col min="1311" max="1313" width="8.25" customWidth="1"/>
    <col min="1314" max="1315" width="0" hidden="1" customWidth="1"/>
    <col min="1316" max="1317" width="3.625" customWidth="1"/>
    <col min="1318" max="1318" width="5.25" customWidth="1"/>
    <col min="1319" max="1319" width="20.375" customWidth="1"/>
    <col min="1320" max="1325" width="5.875" customWidth="1"/>
    <col min="1326" max="1326" width="7.125" customWidth="1"/>
    <col min="1327" max="1327" width="5.125" customWidth="1"/>
    <col min="1329" max="1329" width="21" customWidth="1"/>
    <col min="1330" max="1330" width="7" customWidth="1"/>
    <col min="1331" max="1331" width="7.5" customWidth="1"/>
    <col min="1332" max="1332" width="7.375" customWidth="1"/>
    <col min="1333" max="1333" width="8.25" customWidth="1"/>
    <col min="1334" max="1334" width="7.375" customWidth="1"/>
    <col min="1335" max="1335" width="7" customWidth="1"/>
    <col min="1336" max="1336" width="11.125" customWidth="1"/>
    <col min="1337" max="1337" width="7.375" customWidth="1"/>
    <col min="1338" max="1338" width="6.625" customWidth="1"/>
    <col min="1537" max="1537" width="3.875" customWidth="1"/>
    <col min="1538" max="1538" width="18.75" customWidth="1"/>
    <col min="1539" max="1539" width="5.75" customWidth="1"/>
    <col min="1540" max="1544" width="5.875" customWidth="1"/>
    <col min="1554" max="1554" width="8.125" customWidth="1"/>
    <col min="1555" max="1555" width="4.5" customWidth="1"/>
    <col min="1556" max="1556" width="18.75" customWidth="1"/>
    <col min="1557" max="1557" width="6.25" customWidth="1"/>
    <col min="1558" max="1561" width="5" customWidth="1"/>
    <col min="1562" max="1562" width="6" customWidth="1"/>
    <col min="1563" max="1563" width="0" hidden="1" customWidth="1"/>
    <col min="1565" max="1565" width="3.75" customWidth="1"/>
    <col min="1566" max="1566" width="18.75" customWidth="1"/>
    <col min="1567" max="1569" width="8.25" customWidth="1"/>
    <col min="1570" max="1571" width="0" hidden="1" customWidth="1"/>
    <col min="1572" max="1573" width="3.625" customWidth="1"/>
    <col min="1574" max="1574" width="5.25" customWidth="1"/>
    <col min="1575" max="1575" width="20.375" customWidth="1"/>
    <col min="1576" max="1581" width="5.875" customWidth="1"/>
    <col min="1582" max="1582" width="7.125" customWidth="1"/>
    <col min="1583" max="1583" width="5.125" customWidth="1"/>
    <col min="1585" max="1585" width="21" customWidth="1"/>
    <col min="1586" max="1586" width="7" customWidth="1"/>
    <col min="1587" max="1587" width="7.5" customWidth="1"/>
    <col min="1588" max="1588" width="7.375" customWidth="1"/>
    <col min="1589" max="1589" width="8.25" customWidth="1"/>
    <col min="1590" max="1590" width="7.375" customWidth="1"/>
    <col min="1591" max="1591" width="7" customWidth="1"/>
    <col min="1592" max="1592" width="11.125" customWidth="1"/>
    <col min="1593" max="1593" width="7.375" customWidth="1"/>
    <col min="1594" max="1594" width="6.625" customWidth="1"/>
    <col min="1793" max="1793" width="3.875" customWidth="1"/>
    <col min="1794" max="1794" width="18.75" customWidth="1"/>
    <col min="1795" max="1795" width="5.75" customWidth="1"/>
    <col min="1796" max="1800" width="5.875" customWidth="1"/>
    <col min="1810" max="1810" width="8.125" customWidth="1"/>
    <col min="1811" max="1811" width="4.5" customWidth="1"/>
    <col min="1812" max="1812" width="18.75" customWidth="1"/>
    <col min="1813" max="1813" width="6.25" customWidth="1"/>
    <col min="1814" max="1817" width="5" customWidth="1"/>
    <col min="1818" max="1818" width="6" customWidth="1"/>
    <col min="1819" max="1819" width="0" hidden="1" customWidth="1"/>
    <col min="1821" max="1821" width="3.75" customWidth="1"/>
    <col min="1822" max="1822" width="18.75" customWidth="1"/>
    <col min="1823" max="1825" width="8.25" customWidth="1"/>
    <col min="1826" max="1827" width="0" hidden="1" customWidth="1"/>
    <col min="1828" max="1829" width="3.625" customWidth="1"/>
    <col min="1830" max="1830" width="5.25" customWidth="1"/>
    <col min="1831" max="1831" width="20.375" customWidth="1"/>
    <col min="1832" max="1837" width="5.875" customWidth="1"/>
    <col min="1838" max="1838" width="7.125" customWidth="1"/>
    <col min="1839" max="1839" width="5.125" customWidth="1"/>
    <col min="1841" max="1841" width="21" customWidth="1"/>
    <col min="1842" max="1842" width="7" customWidth="1"/>
    <col min="1843" max="1843" width="7.5" customWidth="1"/>
    <col min="1844" max="1844" width="7.375" customWidth="1"/>
    <col min="1845" max="1845" width="8.25" customWidth="1"/>
    <col min="1846" max="1846" width="7.375" customWidth="1"/>
    <col min="1847" max="1847" width="7" customWidth="1"/>
    <col min="1848" max="1848" width="11.125" customWidth="1"/>
    <col min="1849" max="1849" width="7.375" customWidth="1"/>
    <col min="1850" max="1850" width="6.625" customWidth="1"/>
    <col min="2049" max="2049" width="3.875" customWidth="1"/>
    <col min="2050" max="2050" width="18.75" customWidth="1"/>
    <col min="2051" max="2051" width="5.75" customWidth="1"/>
    <col min="2052" max="2056" width="5.875" customWidth="1"/>
    <col min="2066" max="2066" width="8.125" customWidth="1"/>
    <col min="2067" max="2067" width="4.5" customWidth="1"/>
    <col min="2068" max="2068" width="18.75" customWidth="1"/>
    <col min="2069" max="2069" width="6.25" customWidth="1"/>
    <col min="2070" max="2073" width="5" customWidth="1"/>
    <col min="2074" max="2074" width="6" customWidth="1"/>
    <col min="2075" max="2075" width="0" hidden="1" customWidth="1"/>
    <col min="2077" max="2077" width="3.75" customWidth="1"/>
    <col min="2078" max="2078" width="18.75" customWidth="1"/>
    <col min="2079" max="2081" width="8.25" customWidth="1"/>
    <col min="2082" max="2083" width="0" hidden="1" customWidth="1"/>
    <col min="2084" max="2085" width="3.625" customWidth="1"/>
    <col min="2086" max="2086" width="5.25" customWidth="1"/>
    <col min="2087" max="2087" width="20.375" customWidth="1"/>
    <col min="2088" max="2093" width="5.875" customWidth="1"/>
    <col min="2094" max="2094" width="7.125" customWidth="1"/>
    <col min="2095" max="2095" width="5.125" customWidth="1"/>
    <col min="2097" max="2097" width="21" customWidth="1"/>
    <col min="2098" max="2098" width="7" customWidth="1"/>
    <col min="2099" max="2099" width="7.5" customWidth="1"/>
    <col min="2100" max="2100" width="7.375" customWidth="1"/>
    <col min="2101" max="2101" width="8.25" customWidth="1"/>
    <col min="2102" max="2102" width="7.375" customWidth="1"/>
    <col min="2103" max="2103" width="7" customWidth="1"/>
    <col min="2104" max="2104" width="11.125" customWidth="1"/>
    <col min="2105" max="2105" width="7.375" customWidth="1"/>
    <col min="2106" max="2106" width="6.625" customWidth="1"/>
    <col min="2305" max="2305" width="3.875" customWidth="1"/>
    <col min="2306" max="2306" width="18.75" customWidth="1"/>
    <col min="2307" max="2307" width="5.75" customWidth="1"/>
    <col min="2308" max="2312" width="5.875" customWidth="1"/>
    <col min="2322" max="2322" width="8.125" customWidth="1"/>
    <col min="2323" max="2323" width="4.5" customWidth="1"/>
    <col min="2324" max="2324" width="18.75" customWidth="1"/>
    <col min="2325" max="2325" width="6.25" customWidth="1"/>
    <col min="2326" max="2329" width="5" customWidth="1"/>
    <col min="2330" max="2330" width="6" customWidth="1"/>
    <col min="2331" max="2331" width="0" hidden="1" customWidth="1"/>
    <col min="2333" max="2333" width="3.75" customWidth="1"/>
    <col min="2334" max="2334" width="18.75" customWidth="1"/>
    <col min="2335" max="2337" width="8.25" customWidth="1"/>
    <col min="2338" max="2339" width="0" hidden="1" customWidth="1"/>
    <col min="2340" max="2341" width="3.625" customWidth="1"/>
    <col min="2342" max="2342" width="5.25" customWidth="1"/>
    <col min="2343" max="2343" width="20.375" customWidth="1"/>
    <col min="2344" max="2349" width="5.875" customWidth="1"/>
    <col min="2350" max="2350" width="7.125" customWidth="1"/>
    <col min="2351" max="2351" width="5.125" customWidth="1"/>
    <col min="2353" max="2353" width="21" customWidth="1"/>
    <col min="2354" max="2354" width="7" customWidth="1"/>
    <col min="2355" max="2355" width="7.5" customWidth="1"/>
    <col min="2356" max="2356" width="7.375" customWidth="1"/>
    <col min="2357" max="2357" width="8.25" customWidth="1"/>
    <col min="2358" max="2358" width="7.375" customWidth="1"/>
    <col min="2359" max="2359" width="7" customWidth="1"/>
    <col min="2360" max="2360" width="11.125" customWidth="1"/>
    <col min="2361" max="2361" width="7.375" customWidth="1"/>
    <col min="2362" max="2362" width="6.625" customWidth="1"/>
    <col min="2561" max="2561" width="3.875" customWidth="1"/>
    <col min="2562" max="2562" width="18.75" customWidth="1"/>
    <col min="2563" max="2563" width="5.75" customWidth="1"/>
    <col min="2564" max="2568" width="5.875" customWidth="1"/>
    <col min="2578" max="2578" width="8.125" customWidth="1"/>
    <col min="2579" max="2579" width="4.5" customWidth="1"/>
    <col min="2580" max="2580" width="18.75" customWidth="1"/>
    <col min="2581" max="2581" width="6.25" customWidth="1"/>
    <col min="2582" max="2585" width="5" customWidth="1"/>
    <col min="2586" max="2586" width="6" customWidth="1"/>
    <col min="2587" max="2587" width="0" hidden="1" customWidth="1"/>
    <col min="2589" max="2589" width="3.75" customWidth="1"/>
    <col min="2590" max="2590" width="18.75" customWidth="1"/>
    <col min="2591" max="2593" width="8.25" customWidth="1"/>
    <col min="2594" max="2595" width="0" hidden="1" customWidth="1"/>
    <col min="2596" max="2597" width="3.625" customWidth="1"/>
    <col min="2598" max="2598" width="5.25" customWidth="1"/>
    <col min="2599" max="2599" width="20.375" customWidth="1"/>
    <col min="2600" max="2605" width="5.875" customWidth="1"/>
    <col min="2606" max="2606" width="7.125" customWidth="1"/>
    <col min="2607" max="2607" width="5.125" customWidth="1"/>
    <col min="2609" max="2609" width="21" customWidth="1"/>
    <col min="2610" max="2610" width="7" customWidth="1"/>
    <col min="2611" max="2611" width="7.5" customWidth="1"/>
    <col min="2612" max="2612" width="7.375" customWidth="1"/>
    <col min="2613" max="2613" width="8.25" customWidth="1"/>
    <col min="2614" max="2614" width="7.375" customWidth="1"/>
    <col min="2615" max="2615" width="7" customWidth="1"/>
    <col min="2616" max="2616" width="11.125" customWidth="1"/>
    <col min="2617" max="2617" width="7.375" customWidth="1"/>
    <col min="2618" max="2618" width="6.625" customWidth="1"/>
    <col min="2817" max="2817" width="3.875" customWidth="1"/>
    <col min="2818" max="2818" width="18.75" customWidth="1"/>
    <col min="2819" max="2819" width="5.75" customWidth="1"/>
    <col min="2820" max="2824" width="5.875" customWidth="1"/>
    <col min="2834" max="2834" width="8.125" customWidth="1"/>
    <col min="2835" max="2835" width="4.5" customWidth="1"/>
    <col min="2836" max="2836" width="18.75" customWidth="1"/>
    <col min="2837" max="2837" width="6.25" customWidth="1"/>
    <col min="2838" max="2841" width="5" customWidth="1"/>
    <col min="2842" max="2842" width="6" customWidth="1"/>
    <col min="2843" max="2843" width="0" hidden="1" customWidth="1"/>
    <col min="2845" max="2845" width="3.75" customWidth="1"/>
    <col min="2846" max="2846" width="18.75" customWidth="1"/>
    <col min="2847" max="2849" width="8.25" customWidth="1"/>
    <col min="2850" max="2851" width="0" hidden="1" customWidth="1"/>
    <col min="2852" max="2853" width="3.625" customWidth="1"/>
    <col min="2854" max="2854" width="5.25" customWidth="1"/>
    <col min="2855" max="2855" width="20.375" customWidth="1"/>
    <col min="2856" max="2861" width="5.875" customWidth="1"/>
    <col min="2862" max="2862" width="7.125" customWidth="1"/>
    <col min="2863" max="2863" width="5.125" customWidth="1"/>
    <col min="2865" max="2865" width="21" customWidth="1"/>
    <col min="2866" max="2866" width="7" customWidth="1"/>
    <col min="2867" max="2867" width="7.5" customWidth="1"/>
    <col min="2868" max="2868" width="7.375" customWidth="1"/>
    <col min="2869" max="2869" width="8.25" customWidth="1"/>
    <col min="2870" max="2870" width="7.375" customWidth="1"/>
    <col min="2871" max="2871" width="7" customWidth="1"/>
    <col min="2872" max="2872" width="11.125" customWidth="1"/>
    <col min="2873" max="2873" width="7.375" customWidth="1"/>
    <col min="2874" max="2874" width="6.625" customWidth="1"/>
    <col min="3073" max="3073" width="3.875" customWidth="1"/>
    <col min="3074" max="3074" width="18.75" customWidth="1"/>
    <col min="3075" max="3075" width="5.75" customWidth="1"/>
    <col min="3076" max="3080" width="5.875" customWidth="1"/>
    <col min="3090" max="3090" width="8.125" customWidth="1"/>
    <col min="3091" max="3091" width="4.5" customWidth="1"/>
    <col min="3092" max="3092" width="18.75" customWidth="1"/>
    <col min="3093" max="3093" width="6.25" customWidth="1"/>
    <col min="3094" max="3097" width="5" customWidth="1"/>
    <col min="3098" max="3098" width="6" customWidth="1"/>
    <col min="3099" max="3099" width="0" hidden="1" customWidth="1"/>
    <col min="3101" max="3101" width="3.75" customWidth="1"/>
    <col min="3102" max="3102" width="18.75" customWidth="1"/>
    <col min="3103" max="3105" width="8.25" customWidth="1"/>
    <col min="3106" max="3107" width="0" hidden="1" customWidth="1"/>
    <col min="3108" max="3109" width="3.625" customWidth="1"/>
    <col min="3110" max="3110" width="5.25" customWidth="1"/>
    <col min="3111" max="3111" width="20.375" customWidth="1"/>
    <col min="3112" max="3117" width="5.875" customWidth="1"/>
    <col min="3118" max="3118" width="7.125" customWidth="1"/>
    <col min="3119" max="3119" width="5.125" customWidth="1"/>
    <col min="3121" max="3121" width="21" customWidth="1"/>
    <col min="3122" max="3122" width="7" customWidth="1"/>
    <col min="3123" max="3123" width="7.5" customWidth="1"/>
    <col min="3124" max="3124" width="7.375" customWidth="1"/>
    <col min="3125" max="3125" width="8.25" customWidth="1"/>
    <col min="3126" max="3126" width="7.375" customWidth="1"/>
    <col min="3127" max="3127" width="7" customWidth="1"/>
    <col min="3128" max="3128" width="11.125" customWidth="1"/>
    <col min="3129" max="3129" width="7.375" customWidth="1"/>
    <col min="3130" max="3130" width="6.625" customWidth="1"/>
    <col min="3329" max="3329" width="3.875" customWidth="1"/>
    <col min="3330" max="3330" width="18.75" customWidth="1"/>
    <col min="3331" max="3331" width="5.75" customWidth="1"/>
    <col min="3332" max="3336" width="5.875" customWidth="1"/>
    <col min="3346" max="3346" width="8.125" customWidth="1"/>
    <col min="3347" max="3347" width="4.5" customWidth="1"/>
    <col min="3348" max="3348" width="18.75" customWidth="1"/>
    <col min="3349" max="3349" width="6.25" customWidth="1"/>
    <col min="3350" max="3353" width="5" customWidth="1"/>
    <col min="3354" max="3354" width="6" customWidth="1"/>
    <col min="3355" max="3355" width="0" hidden="1" customWidth="1"/>
    <col min="3357" max="3357" width="3.75" customWidth="1"/>
    <col min="3358" max="3358" width="18.75" customWidth="1"/>
    <col min="3359" max="3361" width="8.25" customWidth="1"/>
    <col min="3362" max="3363" width="0" hidden="1" customWidth="1"/>
    <col min="3364" max="3365" width="3.625" customWidth="1"/>
    <col min="3366" max="3366" width="5.25" customWidth="1"/>
    <col min="3367" max="3367" width="20.375" customWidth="1"/>
    <col min="3368" max="3373" width="5.875" customWidth="1"/>
    <col min="3374" max="3374" width="7.125" customWidth="1"/>
    <col min="3375" max="3375" width="5.125" customWidth="1"/>
    <col min="3377" max="3377" width="21" customWidth="1"/>
    <col min="3378" max="3378" width="7" customWidth="1"/>
    <col min="3379" max="3379" width="7.5" customWidth="1"/>
    <col min="3380" max="3380" width="7.375" customWidth="1"/>
    <col min="3381" max="3381" width="8.25" customWidth="1"/>
    <col min="3382" max="3382" width="7.375" customWidth="1"/>
    <col min="3383" max="3383" width="7" customWidth="1"/>
    <col min="3384" max="3384" width="11.125" customWidth="1"/>
    <col min="3385" max="3385" width="7.375" customWidth="1"/>
    <col min="3386" max="3386" width="6.625" customWidth="1"/>
    <col min="3585" max="3585" width="3.875" customWidth="1"/>
    <col min="3586" max="3586" width="18.75" customWidth="1"/>
    <col min="3587" max="3587" width="5.75" customWidth="1"/>
    <col min="3588" max="3592" width="5.875" customWidth="1"/>
    <col min="3602" max="3602" width="8.125" customWidth="1"/>
    <col min="3603" max="3603" width="4.5" customWidth="1"/>
    <col min="3604" max="3604" width="18.75" customWidth="1"/>
    <col min="3605" max="3605" width="6.25" customWidth="1"/>
    <col min="3606" max="3609" width="5" customWidth="1"/>
    <col min="3610" max="3610" width="6" customWidth="1"/>
    <col min="3611" max="3611" width="0" hidden="1" customWidth="1"/>
    <col min="3613" max="3613" width="3.75" customWidth="1"/>
    <col min="3614" max="3614" width="18.75" customWidth="1"/>
    <col min="3615" max="3617" width="8.25" customWidth="1"/>
    <col min="3618" max="3619" width="0" hidden="1" customWidth="1"/>
    <col min="3620" max="3621" width="3.625" customWidth="1"/>
    <col min="3622" max="3622" width="5.25" customWidth="1"/>
    <col min="3623" max="3623" width="20.375" customWidth="1"/>
    <col min="3624" max="3629" width="5.875" customWidth="1"/>
    <col min="3630" max="3630" width="7.125" customWidth="1"/>
    <col min="3631" max="3631" width="5.125" customWidth="1"/>
    <col min="3633" max="3633" width="21" customWidth="1"/>
    <col min="3634" max="3634" width="7" customWidth="1"/>
    <col min="3635" max="3635" width="7.5" customWidth="1"/>
    <col min="3636" max="3636" width="7.375" customWidth="1"/>
    <col min="3637" max="3637" width="8.25" customWidth="1"/>
    <col min="3638" max="3638" width="7.375" customWidth="1"/>
    <col min="3639" max="3639" width="7" customWidth="1"/>
    <col min="3640" max="3640" width="11.125" customWidth="1"/>
    <col min="3641" max="3641" width="7.375" customWidth="1"/>
    <col min="3642" max="3642" width="6.625" customWidth="1"/>
    <col min="3841" max="3841" width="3.875" customWidth="1"/>
    <col min="3842" max="3842" width="18.75" customWidth="1"/>
    <col min="3843" max="3843" width="5.75" customWidth="1"/>
    <col min="3844" max="3848" width="5.875" customWidth="1"/>
    <col min="3858" max="3858" width="8.125" customWidth="1"/>
    <col min="3859" max="3859" width="4.5" customWidth="1"/>
    <col min="3860" max="3860" width="18.75" customWidth="1"/>
    <col min="3861" max="3861" width="6.25" customWidth="1"/>
    <col min="3862" max="3865" width="5" customWidth="1"/>
    <col min="3866" max="3866" width="6" customWidth="1"/>
    <col min="3867" max="3867" width="0" hidden="1" customWidth="1"/>
    <col min="3869" max="3869" width="3.75" customWidth="1"/>
    <col min="3870" max="3870" width="18.75" customWidth="1"/>
    <col min="3871" max="3873" width="8.25" customWidth="1"/>
    <col min="3874" max="3875" width="0" hidden="1" customWidth="1"/>
    <col min="3876" max="3877" width="3.625" customWidth="1"/>
    <col min="3878" max="3878" width="5.25" customWidth="1"/>
    <col min="3879" max="3879" width="20.375" customWidth="1"/>
    <col min="3880" max="3885" width="5.875" customWidth="1"/>
    <col min="3886" max="3886" width="7.125" customWidth="1"/>
    <col min="3887" max="3887" width="5.125" customWidth="1"/>
    <col min="3889" max="3889" width="21" customWidth="1"/>
    <col min="3890" max="3890" width="7" customWidth="1"/>
    <col min="3891" max="3891" width="7.5" customWidth="1"/>
    <col min="3892" max="3892" width="7.375" customWidth="1"/>
    <col min="3893" max="3893" width="8.25" customWidth="1"/>
    <col min="3894" max="3894" width="7.375" customWidth="1"/>
    <col min="3895" max="3895" width="7" customWidth="1"/>
    <col min="3896" max="3896" width="11.125" customWidth="1"/>
    <col min="3897" max="3897" width="7.375" customWidth="1"/>
    <col min="3898" max="3898" width="6.625" customWidth="1"/>
    <col min="4097" max="4097" width="3.875" customWidth="1"/>
    <col min="4098" max="4098" width="18.75" customWidth="1"/>
    <col min="4099" max="4099" width="5.75" customWidth="1"/>
    <col min="4100" max="4104" width="5.875" customWidth="1"/>
    <col min="4114" max="4114" width="8.125" customWidth="1"/>
    <col min="4115" max="4115" width="4.5" customWidth="1"/>
    <col min="4116" max="4116" width="18.75" customWidth="1"/>
    <col min="4117" max="4117" width="6.25" customWidth="1"/>
    <col min="4118" max="4121" width="5" customWidth="1"/>
    <col min="4122" max="4122" width="6" customWidth="1"/>
    <col min="4123" max="4123" width="0" hidden="1" customWidth="1"/>
    <col min="4125" max="4125" width="3.75" customWidth="1"/>
    <col min="4126" max="4126" width="18.75" customWidth="1"/>
    <col min="4127" max="4129" width="8.25" customWidth="1"/>
    <col min="4130" max="4131" width="0" hidden="1" customWidth="1"/>
    <col min="4132" max="4133" width="3.625" customWidth="1"/>
    <col min="4134" max="4134" width="5.25" customWidth="1"/>
    <col min="4135" max="4135" width="20.375" customWidth="1"/>
    <col min="4136" max="4141" width="5.875" customWidth="1"/>
    <col min="4142" max="4142" width="7.125" customWidth="1"/>
    <col min="4143" max="4143" width="5.125" customWidth="1"/>
    <col min="4145" max="4145" width="21" customWidth="1"/>
    <col min="4146" max="4146" width="7" customWidth="1"/>
    <col min="4147" max="4147" width="7.5" customWidth="1"/>
    <col min="4148" max="4148" width="7.375" customWidth="1"/>
    <col min="4149" max="4149" width="8.25" customWidth="1"/>
    <col min="4150" max="4150" width="7.375" customWidth="1"/>
    <col min="4151" max="4151" width="7" customWidth="1"/>
    <col min="4152" max="4152" width="11.125" customWidth="1"/>
    <col min="4153" max="4153" width="7.375" customWidth="1"/>
    <col min="4154" max="4154" width="6.625" customWidth="1"/>
    <col min="4353" max="4353" width="3.875" customWidth="1"/>
    <col min="4354" max="4354" width="18.75" customWidth="1"/>
    <col min="4355" max="4355" width="5.75" customWidth="1"/>
    <col min="4356" max="4360" width="5.875" customWidth="1"/>
    <col min="4370" max="4370" width="8.125" customWidth="1"/>
    <col min="4371" max="4371" width="4.5" customWidth="1"/>
    <col min="4372" max="4372" width="18.75" customWidth="1"/>
    <col min="4373" max="4373" width="6.25" customWidth="1"/>
    <col min="4374" max="4377" width="5" customWidth="1"/>
    <col min="4378" max="4378" width="6" customWidth="1"/>
    <col min="4379" max="4379" width="0" hidden="1" customWidth="1"/>
    <col min="4381" max="4381" width="3.75" customWidth="1"/>
    <col min="4382" max="4382" width="18.75" customWidth="1"/>
    <col min="4383" max="4385" width="8.25" customWidth="1"/>
    <col min="4386" max="4387" width="0" hidden="1" customWidth="1"/>
    <col min="4388" max="4389" width="3.625" customWidth="1"/>
    <col min="4390" max="4390" width="5.25" customWidth="1"/>
    <col min="4391" max="4391" width="20.375" customWidth="1"/>
    <col min="4392" max="4397" width="5.875" customWidth="1"/>
    <col min="4398" max="4398" width="7.125" customWidth="1"/>
    <col min="4399" max="4399" width="5.125" customWidth="1"/>
    <col min="4401" max="4401" width="21" customWidth="1"/>
    <col min="4402" max="4402" width="7" customWidth="1"/>
    <col min="4403" max="4403" width="7.5" customWidth="1"/>
    <col min="4404" max="4404" width="7.375" customWidth="1"/>
    <col min="4405" max="4405" width="8.25" customWidth="1"/>
    <col min="4406" max="4406" width="7.375" customWidth="1"/>
    <col min="4407" max="4407" width="7" customWidth="1"/>
    <col min="4408" max="4408" width="11.125" customWidth="1"/>
    <col min="4409" max="4409" width="7.375" customWidth="1"/>
    <col min="4410" max="4410" width="6.625" customWidth="1"/>
    <col min="4609" max="4609" width="3.875" customWidth="1"/>
    <col min="4610" max="4610" width="18.75" customWidth="1"/>
    <col min="4611" max="4611" width="5.75" customWidth="1"/>
    <col min="4612" max="4616" width="5.875" customWidth="1"/>
    <col min="4626" max="4626" width="8.125" customWidth="1"/>
    <col min="4627" max="4627" width="4.5" customWidth="1"/>
    <col min="4628" max="4628" width="18.75" customWidth="1"/>
    <col min="4629" max="4629" width="6.25" customWidth="1"/>
    <col min="4630" max="4633" width="5" customWidth="1"/>
    <col min="4634" max="4634" width="6" customWidth="1"/>
    <col min="4635" max="4635" width="0" hidden="1" customWidth="1"/>
    <col min="4637" max="4637" width="3.75" customWidth="1"/>
    <col min="4638" max="4638" width="18.75" customWidth="1"/>
    <col min="4639" max="4641" width="8.25" customWidth="1"/>
    <col min="4642" max="4643" width="0" hidden="1" customWidth="1"/>
    <col min="4644" max="4645" width="3.625" customWidth="1"/>
    <col min="4646" max="4646" width="5.25" customWidth="1"/>
    <col min="4647" max="4647" width="20.375" customWidth="1"/>
    <col min="4648" max="4653" width="5.875" customWidth="1"/>
    <col min="4654" max="4654" width="7.125" customWidth="1"/>
    <col min="4655" max="4655" width="5.125" customWidth="1"/>
    <col min="4657" max="4657" width="21" customWidth="1"/>
    <col min="4658" max="4658" width="7" customWidth="1"/>
    <col min="4659" max="4659" width="7.5" customWidth="1"/>
    <col min="4660" max="4660" width="7.375" customWidth="1"/>
    <col min="4661" max="4661" width="8.25" customWidth="1"/>
    <col min="4662" max="4662" width="7.375" customWidth="1"/>
    <col min="4663" max="4663" width="7" customWidth="1"/>
    <col min="4664" max="4664" width="11.125" customWidth="1"/>
    <col min="4665" max="4665" width="7.375" customWidth="1"/>
    <col min="4666" max="4666" width="6.625" customWidth="1"/>
    <col min="4865" max="4865" width="3.875" customWidth="1"/>
    <col min="4866" max="4866" width="18.75" customWidth="1"/>
    <col min="4867" max="4867" width="5.75" customWidth="1"/>
    <col min="4868" max="4872" width="5.875" customWidth="1"/>
    <col min="4882" max="4882" width="8.125" customWidth="1"/>
    <col min="4883" max="4883" width="4.5" customWidth="1"/>
    <col min="4884" max="4884" width="18.75" customWidth="1"/>
    <col min="4885" max="4885" width="6.25" customWidth="1"/>
    <col min="4886" max="4889" width="5" customWidth="1"/>
    <col min="4890" max="4890" width="6" customWidth="1"/>
    <col min="4891" max="4891" width="0" hidden="1" customWidth="1"/>
    <col min="4893" max="4893" width="3.75" customWidth="1"/>
    <col min="4894" max="4894" width="18.75" customWidth="1"/>
    <col min="4895" max="4897" width="8.25" customWidth="1"/>
    <col min="4898" max="4899" width="0" hidden="1" customWidth="1"/>
    <col min="4900" max="4901" width="3.625" customWidth="1"/>
    <col min="4902" max="4902" width="5.25" customWidth="1"/>
    <col min="4903" max="4903" width="20.375" customWidth="1"/>
    <col min="4904" max="4909" width="5.875" customWidth="1"/>
    <col min="4910" max="4910" width="7.125" customWidth="1"/>
    <col min="4911" max="4911" width="5.125" customWidth="1"/>
    <col min="4913" max="4913" width="21" customWidth="1"/>
    <col min="4914" max="4914" width="7" customWidth="1"/>
    <col min="4915" max="4915" width="7.5" customWidth="1"/>
    <col min="4916" max="4916" width="7.375" customWidth="1"/>
    <col min="4917" max="4917" width="8.25" customWidth="1"/>
    <col min="4918" max="4918" width="7.375" customWidth="1"/>
    <col min="4919" max="4919" width="7" customWidth="1"/>
    <col min="4920" max="4920" width="11.125" customWidth="1"/>
    <col min="4921" max="4921" width="7.375" customWidth="1"/>
    <col min="4922" max="4922" width="6.625" customWidth="1"/>
    <col min="5121" max="5121" width="3.875" customWidth="1"/>
    <col min="5122" max="5122" width="18.75" customWidth="1"/>
    <col min="5123" max="5123" width="5.75" customWidth="1"/>
    <col min="5124" max="5128" width="5.875" customWidth="1"/>
    <col min="5138" max="5138" width="8.125" customWidth="1"/>
    <col min="5139" max="5139" width="4.5" customWidth="1"/>
    <col min="5140" max="5140" width="18.75" customWidth="1"/>
    <col min="5141" max="5141" width="6.25" customWidth="1"/>
    <col min="5142" max="5145" width="5" customWidth="1"/>
    <col min="5146" max="5146" width="6" customWidth="1"/>
    <col min="5147" max="5147" width="0" hidden="1" customWidth="1"/>
    <col min="5149" max="5149" width="3.75" customWidth="1"/>
    <col min="5150" max="5150" width="18.75" customWidth="1"/>
    <col min="5151" max="5153" width="8.25" customWidth="1"/>
    <col min="5154" max="5155" width="0" hidden="1" customWidth="1"/>
    <col min="5156" max="5157" width="3.625" customWidth="1"/>
    <col min="5158" max="5158" width="5.25" customWidth="1"/>
    <col min="5159" max="5159" width="20.375" customWidth="1"/>
    <col min="5160" max="5165" width="5.875" customWidth="1"/>
    <col min="5166" max="5166" width="7.125" customWidth="1"/>
    <col min="5167" max="5167" width="5.125" customWidth="1"/>
    <col min="5169" max="5169" width="21" customWidth="1"/>
    <col min="5170" max="5170" width="7" customWidth="1"/>
    <col min="5171" max="5171" width="7.5" customWidth="1"/>
    <col min="5172" max="5172" width="7.375" customWidth="1"/>
    <col min="5173" max="5173" width="8.25" customWidth="1"/>
    <col min="5174" max="5174" width="7.375" customWidth="1"/>
    <col min="5175" max="5175" width="7" customWidth="1"/>
    <col min="5176" max="5176" width="11.125" customWidth="1"/>
    <col min="5177" max="5177" width="7.375" customWidth="1"/>
    <col min="5178" max="5178" width="6.625" customWidth="1"/>
    <col min="5377" max="5377" width="3.875" customWidth="1"/>
    <col min="5378" max="5378" width="18.75" customWidth="1"/>
    <col min="5379" max="5379" width="5.75" customWidth="1"/>
    <col min="5380" max="5384" width="5.875" customWidth="1"/>
    <col min="5394" max="5394" width="8.125" customWidth="1"/>
    <col min="5395" max="5395" width="4.5" customWidth="1"/>
    <col min="5396" max="5396" width="18.75" customWidth="1"/>
    <col min="5397" max="5397" width="6.25" customWidth="1"/>
    <col min="5398" max="5401" width="5" customWidth="1"/>
    <col min="5402" max="5402" width="6" customWidth="1"/>
    <col min="5403" max="5403" width="0" hidden="1" customWidth="1"/>
    <col min="5405" max="5405" width="3.75" customWidth="1"/>
    <col min="5406" max="5406" width="18.75" customWidth="1"/>
    <col min="5407" max="5409" width="8.25" customWidth="1"/>
    <col min="5410" max="5411" width="0" hidden="1" customWidth="1"/>
    <col min="5412" max="5413" width="3.625" customWidth="1"/>
    <col min="5414" max="5414" width="5.25" customWidth="1"/>
    <col min="5415" max="5415" width="20.375" customWidth="1"/>
    <col min="5416" max="5421" width="5.875" customWidth="1"/>
    <col min="5422" max="5422" width="7.125" customWidth="1"/>
    <col min="5423" max="5423" width="5.125" customWidth="1"/>
    <col min="5425" max="5425" width="21" customWidth="1"/>
    <col min="5426" max="5426" width="7" customWidth="1"/>
    <col min="5427" max="5427" width="7.5" customWidth="1"/>
    <col min="5428" max="5428" width="7.375" customWidth="1"/>
    <col min="5429" max="5429" width="8.25" customWidth="1"/>
    <col min="5430" max="5430" width="7.375" customWidth="1"/>
    <col min="5431" max="5431" width="7" customWidth="1"/>
    <col min="5432" max="5432" width="11.125" customWidth="1"/>
    <col min="5433" max="5433" width="7.375" customWidth="1"/>
    <col min="5434" max="5434" width="6.625" customWidth="1"/>
    <col min="5633" max="5633" width="3.875" customWidth="1"/>
    <col min="5634" max="5634" width="18.75" customWidth="1"/>
    <col min="5635" max="5635" width="5.75" customWidth="1"/>
    <col min="5636" max="5640" width="5.875" customWidth="1"/>
    <col min="5650" max="5650" width="8.125" customWidth="1"/>
    <col min="5651" max="5651" width="4.5" customWidth="1"/>
    <col min="5652" max="5652" width="18.75" customWidth="1"/>
    <col min="5653" max="5653" width="6.25" customWidth="1"/>
    <col min="5654" max="5657" width="5" customWidth="1"/>
    <col min="5658" max="5658" width="6" customWidth="1"/>
    <col min="5659" max="5659" width="0" hidden="1" customWidth="1"/>
    <col min="5661" max="5661" width="3.75" customWidth="1"/>
    <col min="5662" max="5662" width="18.75" customWidth="1"/>
    <col min="5663" max="5665" width="8.25" customWidth="1"/>
    <col min="5666" max="5667" width="0" hidden="1" customWidth="1"/>
    <col min="5668" max="5669" width="3.625" customWidth="1"/>
    <col min="5670" max="5670" width="5.25" customWidth="1"/>
    <col min="5671" max="5671" width="20.375" customWidth="1"/>
    <col min="5672" max="5677" width="5.875" customWidth="1"/>
    <col min="5678" max="5678" width="7.125" customWidth="1"/>
    <col min="5679" max="5679" width="5.125" customWidth="1"/>
    <col min="5681" max="5681" width="21" customWidth="1"/>
    <col min="5682" max="5682" width="7" customWidth="1"/>
    <col min="5683" max="5683" width="7.5" customWidth="1"/>
    <col min="5684" max="5684" width="7.375" customWidth="1"/>
    <col min="5685" max="5685" width="8.25" customWidth="1"/>
    <col min="5686" max="5686" width="7.375" customWidth="1"/>
    <col min="5687" max="5687" width="7" customWidth="1"/>
    <col min="5688" max="5688" width="11.125" customWidth="1"/>
    <col min="5689" max="5689" width="7.375" customWidth="1"/>
    <col min="5690" max="5690" width="6.625" customWidth="1"/>
    <col min="5889" max="5889" width="3.875" customWidth="1"/>
    <col min="5890" max="5890" width="18.75" customWidth="1"/>
    <col min="5891" max="5891" width="5.75" customWidth="1"/>
    <col min="5892" max="5896" width="5.875" customWidth="1"/>
    <col min="5906" max="5906" width="8.125" customWidth="1"/>
    <col min="5907" max="5907" width="4.5" customWidth="1"/>
    <col min="5908" max="5908" width="18.75" customWidth="1"/>
    <col min="5909" max="5909" width="6.25" customWidth="1"/>
    <col min="5910" max="5913" width="5" customWidth="1"/>
    <col min="5914" max="5914" width="6" customWidth="1"/>
    <col min="5915" max="5915" width="0" hidden="1" customWidth="1"/>
    <col min="5917" max="5917" width="3.75" customWidth="1"/>
    <col min="5918" max="5918" width="18.75" customWidth="1"/>
    <col min="5919" max="5921" width="8.25" customWidth="1"/>
    <col min="5922" max="5923" width="0" hidden="1" customWidth="1"/>
    <col min="5924" max="5925" width="3.625" customWidth="1"/>
    <col min="5926" max="5926" width="5.25" customWidth="1"/>
    <col min="5927" max="5927" width="20.375" customWidth="1"/>
    <col min="5928" max="5933" width="5.875" customWidth="1"/>
    <col min="5934" max="5934" width="7.125" customWidth="1"/>
    <col min="5935" max="5935" width="5.125" customWidth="1"/>
    <col min="5937" max="5937" width="21" customWidth="1"/>
    <col min="5938" max="5938" width="7" customWidth="1"/>
    <col min="5939" max="5939" width="7.5" customWidth="1"/>
    <col min="5940" max="5940" width="7.375" customWidth="1"/>
    <col min="5941" max="5941" width="8.25" customWidth="1"/>
    <col min="5942" max="5942" width="7.375" customWidth="1"/>
    <col min="5943" max="5943" width="7" customWidth="1"/>
    <col min="5944" max="5944" width="11.125" customWidth="1"/>
    <col min="5945" max="5945" width="7.375" customWidth="1"/>
    <col min="5946" max="5946" width="6.625" customWidth="1"/>
    <col min="6145" max="6145" width="3.875" customWidth="1"/>
    <col min="6146" max="6146" width="18.75" customWidth="1"/>
    <col min="6147" max="6147" width="5.75" customWidth="1"/>
    <col min="6148" max="6152" width="5.875" customWidth="1"/>
    <col min="6162" max="6162" width="8.125" customWidth="1"/>
    <col min="6163" max="6163" width="4.5" customWidth="1"/>
    <col min="6164" max="6164" width="18.75" customWidth="1"/>
    <col min="6165" max="6165" width="6.25" customWidth="1"/>
    <col min="6166" max="6169" width="5" customWidth="1"/>
    <col min="6170" max="6170" width="6" customWidth="1"/>
    <col min="6171" max="6171" width="0" hidden="1" customWidth="1"/>
    <col min="6173" max="6173" width="3.75" customWidth="1"/>
    <col min="6174" max="6174" width="18.75" customWidth="1"/>
    <col min="6175" max="6177" width="8.25" customWidth="1"/>
    <col min="6178" max="6179" width="0" hidden="1" customWidth="1"/>
    <col min="6180" max="6181" width="3.625" customWidth="1"/>
    <col min="6182" max="6182" width="5.25" customWidth="1"/>
    <col min="6183" max="6183" width="20.375" customWidth="1"/>
    <col min="6184" max="6189" width="5.875" customWidth="1"/>
    <col min="6190" max="6190" width="7.125" customWidth="1"/>
    <col min="6191" max="6191" width="5.125" customWidth="1"/>
    <col min="6193" max="6193" width="21" customWidth="1"/>
    <col min="6194" max="6194" width="7" customWidth="1"/>
    <col min="6195" max="6195" width="7.5" customWidth="1"/>
    <col min="6196" max="6196" width="7.375" customWidth="1"/>
    <col min="6197" max="6197" width="8.25" customWidth="1"/>
    <col min="6198" max="6198" width="7.375" customWidth="1"/>
    <col min="6199" max="6199" width="7" customWidth="1"/>
    <col min="6200" max="6200" width="11.125" customWidth="1"/>
    <col min="6201" max="6201" width="7.375" customWidth="1"/>
    <col min="6202" max="6202" width="6.625" customWidth="1"/>
    <col min="6401" max="6401" width="3.875" customWidth="1"/>
    <col min="6402" max="6402" width="18.75" customWidth="1"/>
    <col min="6403" max="6403" width="5.75" customWidth="1"/>
    <col min="6404" max="6408" width="5.875" customWidth="1"/>
    <col min="6418" max="6418" width="8.125" customWidth="1"/>
    <col min="6419" max="6419" width="4.5" customWidth="1"/>
    <col min="6420" max="6420" width="18.75" customWidth="1"/>
    <col min="6421" max="6421" width="6.25" customWidth="1"/>
    <col min="6422" max="6425" width="5" customWidth="1"/>
    <col min="6426" max="6426" width="6" customWidth="1"/>
    <col min="6427" max="6427" width="0" hidden="1" customWidth="1"/>
    <col min="6429" max="6429" width="3.75" customWidth="1"/>
    <col min="6430" max="6430" width="18.75" customWidth="1"/>
    <col min="6431" max="6433" width="8.25" customWidth="1"/>
    <col min="6434" max="6435" width="0" hidden="1" customWidth="1"/>
    <col min="6436" max="6437" width="3.625" customWidth="1"/>
    <col min="6438" max="6438" width="5.25" customWidth="1"/>
    <col min="6439" max="6439" width="20.375" customWidth="1"/>
    <col min="6440" max="6445" width="5.875" customWidth="1"/>
    <col min="6446" max="6446" width="7.125" customWidth="1"/>
    <col min="6447" max="6447" width="5.125" customWidth="1"/>
    <col min="6449" max="6449" width="21" customWidth="1"/>
    <col min="6450" max="6450" width="7" customWidth="1"/>
    <col min="6451" max="6451" width="7.5" customWidth="1"/>
    <col min="6452" max="6452" width="7.375" customWidth="1"/>
    <col min="6453" max="6453" width="8.25" customWidth="1"/>
    <col min="6454" max="6454" width="7.375" customWidth="1"/>
    <col min="6455" max="6455" width="7" customWidth="1"/>
    <col min="6456" max="6456" width="11.125" customWidth="1"/>
    <col min="6457" max="6457" width="7.375" customWidth="1"/>
    <col min="6458" max="6458" width="6.625" customWidth="1"/>
    <col min="6657" max="6657" width="3.875" customWidth="1"/>
    <col min="6658" max="6658" width="18.75" customWidth="1"/>
    <col min="6659" max="6659" width="5.75" customWidth="1"/>
    <col min="6660" max="6664" width="5.875" customWidth="1"/>
    <col min="6674" max="6674" width="8.125" customWidth="1"/>
    <col min="6675" max="6675" width="4.5" customWidth="1"/>
    <col min="6676" max="6676" width="18.75" customWidth="1"/>
    <col min="6677" max="6677" width="6.25" customWidth="1"/>
    <col min="6678" max="6681" width="5" customWidth="1"/>
    <col min="6682" max="6682" width="6" customWidth="1"/>
    <col min="6683" max="6683" width="0" hidden="1" customWidth="1"/>
    <col min="6685" max="6685" width="3.75" customWidth="1"/>
    <col min="6686" max="6686" width="18.75" customWidth="1"/>
    <col min="6687" max="6689" width="8.25" customWidth="1"/>
    <col min="6690" max="6691" width="0" hidden="1" customWidth="1"/>
    <col min="6692" max="6693" width="3.625" customWidth="1"/>
    <col min="6694" max="6694" width="5.25" customWidth="1"/>
    <col min="6695" max="6695" width="20.375" customWidth="1"/>
    <col min="6696" max="6701" width="5.875" customWidth="1"/>
    <col min="6702" max="6702" width="7.125" customWidth="1"/>
    <col min="6703" max="6703" width="5.125" customWidth="1"/>
    <col min="6705" max="6705" width="21" customWidth="1"/>
    <col min="6706" max="6706" width="7" customWidth="1"/>
    <col min="6707" max="6707" width="7.5" customWidth="1"/>
    <col min="6708" max="6708" width="7.375" customWidth="1"/>
    <col min="6709" max="6709" width="8.25" customWidth="1"/>
    <col min="6710" max="6710" width="7.375" customWidth="1"/>
    <col min="6711" max="6711" width="7" customWidth="1"/>
    <col min="6712" max="6712" width="11.125" customWidth="1"/>
    <col min="6713" max="6713" width="7.375" customWidth="1"/>
    <col min="6714" max="6714" width="6.625" customWidth="1"/>
    <col min="6913" max="6913" width="3.875" customWidth="1"/>
    <col min="6914" max="6914" width="18.75" customWidth="1"/>
    <col min="6915" max="6915" width="5.75" customWidth="1"/>
    <col min="6916" max="6920" width="5.875" customWidth="1"/>
    <col min="6930" max="6930" width="8.125" customWidth="1"/>
    <col min="6931" max="6931" width="4.5" customWidth="1"/>
    <col min="6932" max="6932" width="18.75" customWidth="1"/>
    <col min="6933" max="6933" width="6.25" customWidth="1"/>
    <col min="6934" max="6937" width="5" customWidth="1"/>
    <col min="6938" max="6938" width="6" customWidth="1"/>
    <col min="6939" max="6939" width="0" hidden="1" customWidth="1"/>
    <col min="6941" max="6941" width="3.75" customWidth="1"/>
    <col min="6942" max="6942" width="18.75" customWidth="1"/>
    <col min="6943" max="6945" width="8.25" customWidth="1"/>
    <col min="6946" max="6947" width="0" hidden="1" customWidth="1"/>
    <col min="6948" max="6949" width="3.625" customWidth="1"/>
    <col min="6950" max="6950" width="5.25" customWidth="1"/>
    <col min="6951" max="6951" width="20.375" customWidth="1"/>
    <col min="6952" max="6957" width="5.875" customWidth="1"/>
    <col min="6958" max="6958" width="7.125" customWidth="1"/>
    <col min="6959" max="6959" width="5.125" customWidth="1"/>
    <col min="6961" max="6961" width="21" customWidth="1"/>
    <col min="6962" max="6962" width="7" customWidth="1"/>
    <col min="6963" max="6963" width="7.5" customWidth="1"/>
    <col min="6964" max="6964" width="7.375" customWidth="1"/>
    <col min="6965" max="6965" width="8.25" customWidth="1"/>
    <col min="6966" max="6966" width="7.375" customWidth="1"/>
    <col min="6967" max="6967" width="7" customWidth="1"/>
    <col min="6968" max="6968" width="11.125" customWidth="1"/>
    <col min="6969" max="6969" width="7.375" customWidth="1"/>
    <col min="6970" max="6970" width="6.625" customWidth="1"/>
    <col min="7169" max="7169" width="3.875" customWidth="1"/>
    <col min="7170" max="7170" width="18.75" customWidth="1"/>
    <col min="7171" max="7171" width="5.75" customWidth="1"/>
    <col min="7172" max="7176" width="5.875" customWidth="1"/>
    <col min="7186" max="7186" width="8.125" customWidth="1"/>
    <col min="7187" max="7187" width="4.5" customWidth="1"/>
    <col min="7188" max="7188" width="18.75" customWidth="1"/>
    <col min="7189" max="7189" width="6.25" customWidth="1"/>
    <col min="7190" max="7193" width="5" customWidth="1"/>
    <col min="7194" max="7194" width="6" customWidth="1"/>
    <col min="7195" max="7195" width="0" hidden="1" customWidth="1"/>
    <col min="7197" max="7197" width="3.75" customWidth="1"/>
    <col min="7198" max="7198" width="18.75" customWidth="1"/>
    <col min="7199" max="7201" width="8.25" customWidth="1"/>
    <col min="7202" max="7203" width="0" hidden="1" customWidth="1"/>
    <col min="7204" max="7205" width="3.625" customWidth="1"/>
    <col min="7206" max="7206" width="5.25" customWidth="1"/>
    <col min="7207" max="7207" width="20.375" customWidth="1"/>
    <col min="7208" max="7213" width="5.875" customWidth="1"/>
    <col min="7214" max="7214" width="7.125" customWidth="1"/>
    <col min="7215" max="7215" width="5.125" customWidth="1"/>
    <col min="7217" max="7217" width="21" customWidth="1"/>
    <col min="7218" max="7218" width="7" customWidth="1"/>
    <col min="7219" max="7219" width="7.5" customWidth="1"/>
    <col min="7220" max="7220" width="7.375" customWidth="1"/>
    <col min="7221" max="7221" width="8.25" customWidth="1"/>
    <col min="7222" max="7222" width="7.375" customWidth="1"/>
    <col min="7223" max="7223" width="7" customWidth="1"/>
    <col min="7224" max="7224" width="11.125" customWidth="1"/>
    <col min="7225" max="7225" width="7.375" customWidth="1"/>
    <col min="7226" max="7226" width="6.625" customWidth="1"/>
    <col min="7425" max="7425" width="3.875" customWidth="1"/>
    <col min="7426" max="7426" width="18.75" customWidth="1"/>
    <col min="7427" max="7427" width="5.75" customWidth="1"/>
    <col min="7428" max="7432" width="5.875" customWidth="1"/>
    <col min="7442" max="7442" width="8.125" customWidth="1"/>
    <col min="7443" max="7443" width="4.5" customWidth="1"/>
    <col min="7444" max="7444" width="18.75" customWidth="1"/>
    <col min="7445" max="7445" width="6.25" customWidth="1"/>
    <col min="7446" max="7449" width="5" customWidth="1"/>
    <col min="7450" max="7450" width="6" customWidth="1"/>
    <col min="7451" max="7451" width="0" hidden="1" customWidth="1"/>
    <col min="7453" max="7453" width="3.75" customWidth="1"/>
    <col min="7454" max="7454" width="18.75" customWidth="1"/>
    <col min="7455" max="7457" width="8.25" customWidth="1"/>
    <col min="7458" max="7459" width="0" hidden="1" customWidth="1"/>
    <col min="7460" max="7461" width="3.625" customWidth="1"/>
    <col min="7462" max="7462" width="5.25" customWidth="1"/>
    <col min="7463" max="7463" width="20.375" customWidth="1"/>
    <col min="7464" max="7469" width="5.875" customWidth="1"/>
    <col min="7470" max="7470" width="7.125" customWidth="1"/>
    <col min="7471" max="7471" width="5.125" customWidth="1"/>
    <col min="7473" max="7473" width="21" customWidth="1"/>
    <col min="7474" max="7474" width="7" customWidth="1"/>
    <col min="7475" max="7475" width="7.5" customWidth="1"/>
    <col min="7476" max="7476" width="7.375" customWidth="1"/>
    <col min="7477" max="7477" width="8.25" customWidth="1"/>
    <col min="7478" max="7478" width="7.375" customWidth="1"/>
    <col min="7479" max="7479" width="7" customWidth="1"/>
    <col min="7480" max="7480" width="11.125" customWidth="1"/>
    <col min="7481" max="7481" width="7.375" customWidth="1"/>
    <col min="7482" max="7482" width="6.625" customWidth="1"/>
    <col min="7681" max="7681" width="3.875" customWidth="1"/>
    <col min="7682" max="7682" width="18.75" customWidth="1"/>
    <col min="7683" max="7683" width="5.75" customWidth="1"/>
    <col min="7684" max="7688" width="5.875" customWidth="1"/>
    <col min="7698" max="7698" width="8.125" customWidth="1"/>
    <col min="7699" max="7699" width="4.5" customWidth="1"/>
    <col min="7700" max="7700" width="18.75" customWidth="1"/>
    <col min="7701" max="7701" width="6.25" customWidth="1"/>
    <col min="7702" max="7705" width="5" customWidth="1"/>
    <col min="7706" max="7706" width="6" customWidth="1"/>
    <col min="7707" max="7707" width="0" hidden="1" customWidth="1"/>
    <col min="7709" max="7709" width="3.75" customWidth="1"/>
    <col min="7710" max="7710" width="18.75" customWidth="1"/>
    <col min="7711" max="7713" width="8.25" customWidth="1"/>
    <col min="7714" max="7715" width="0" hidden="1" customWidth="1"/>
    <col min="7716" max="7717" width="3.625" customWidth="1"/>
    <col min="7718" max="7718" width="5.25" customWidth="1"/>
    <col min="7719" max="7719" width="20.375" customWidth="1"/>
    <col min="7720" max="7725" width="5.875" customWidth="1"/>
    <col min="7726" max="7726" width="7.125" customWidth="1"/>
    <col min="7727" max="7727" width="5.125" customWidth="1"/>
    <col min="7729" max="7729" width="21" customWidth="1"/>
    <col min="7730" max="7730" width="7" customWidth="1"/>
    <col min="7731" max="7731" width="7.5" customWidth="1"/>
    <col min="7732" max="7732" width="7.375" customWidth="1"/>
    <col min="7733" max="7733" width="8.25" customWidth="1"/>
    <col min="7734" max="7734" width="7.375" customWidth="1"/>
    <col min="7735" max="7735" width="7" customWidth="1"/>
    <col min="7736" max="7736" width="11.125" customWidth="1"/>
    <col min="7737" max="7737" width="7.375" customWidth="1"/>
    <col min="7738" max="7738" width="6.625" customWidth="1"/>
    <col min="7937" max="7937" width="3.875" customWidth="1"/>
    <col min="7938" max="7938" width="18.75" customWidth="1"/>
    <col min="7939" max="7939" width="5.75" customWidth="1"/>
    <col min="7940" max="7944" width="5.875" customWidth="1"/>
    <col min="7954" max="7954" width="8.125" customWidth="1"/>
    <col min="7955" max="7955" width="4.5" customWidth="1"/>
    <col min="7956" max="7956" width="18.75" customWidth="1"/>
    <col min="7957" max="7957" width="6.25" customWidth="1"/>
    <col min="7958" max="7961" width="5" customWidth="1"/>
    <col min="7962" max="7962" width="6" customWidth="1"/>
    <col min="7963" max="7963" width="0" hidden="1" customWidth="1"/>
    <col min="7965" max="7965" width="3.75" customWidth="1"/>
    <col min="7966" max="7966" width="18.75" customWidth="1"/>
    <col min="7967" max="7969" width="8.25" customWidth="1"/>
    <col min="7970" max="7971" width="0" hidden="1" customWidth="1"/>
    <col min="7972" max="7973" width="3.625" customWidth="1"/>
    <col min="7974" max="7974" width="5.25" customWidth="1"/>
    <col min="7975" max="7975" width="20.375" customWidth="1"/>
    <col min="7976" max="7981" width="5.875" customWidth="1"/>
    <col min="7982" max="7982" width="7.125" customWidth="1"/>
    <col min="7983" max="7983" width="5.125" customWidth="1"/>
    <col min="7985" max="7985" width="21" customWidth="1"/>
    <col min="7986" max="7986" width="7" customWidth="1"/>
    <col min="7987" max="7987" width="7.5" customWidth="1"/>
    <col min="7988" max="7988" width="7.375" customWidth="1"/>
    <col min="7989" max="7989" width="8.25" customWidth="1"/>
    <col min="7990" max="7990" width="7.375" customWidth="1"/>
    <col min="7991" max="7991" width="7" customWidth="1"/>
    <col min="7992" max="7992" width="11.125" customWidth="1"/>
    <col min="7993" max="7993" width="7.375" customWidth="1"/>
    <col min="7994" max="7994" width="6.625" customWidth="1"/>
    <col min="8193" max="8193" width="3.875" customWidth="1"/>
    <col min="8194" max="8194" width="18.75" customWidth="1"/>
    <col min="8195" max="8195" width="5.75" customWidth="1"/>
    <col min="8196" max="8200" width="5.875" customWidth="1"/>
    <col min="8210" max="8210" width="8.125" customWidth="1"/>
    <col min="8211" max="8211" width="4.5" customWidth="1"/>
    <col min="8212" max="8212" width="18.75" customWidth="1"/>
    <col min="8213" max="8213" width="6.25" customWidth="1"/>
    <col min="8214" max="8217" width="5" customWidth="1"/>
    <col min="8218" max="8218" width="6" customWidth="1"/>
    <col min="8219" max="8219" width="0" hidden="1" customWidth="1"/>
    <col min="8221" max="8221" width="3.75" customWidth="1"/>
    <col min="8222" max="8222" width="18.75" customWidth="1"/>
    <col min="8223" max="8225" width="8.25" customWidth="1"/>
    <col min="8226" max="8227" width="0" hidden="1" customWidth="1"/>
    <col min="8228" max="8229" width="3.625" customWidth="1"/>
    <col min="8230" max="8230" width="5.25" customWidth="1"/>
    <col min="8231" max="8231" width="20.375" customWidth="1"/>
    <col min="8232" max="8237" width="5.875" customWidth="1"/>
    <col min="8238" max="8238" width="7.125" customWidth="1"/>
    <col min="8239" max="8239" width="5.125" customWidth="1"/>
    <col min="8241" max="8241" width="21" customWidth="1"/>
    <col min="8242" max="8242" width="7" customWidth="1"/>
    <col min="8243" max="8243" width="7.5" customWidth="1"/>
    <col min="8244" max="8244" width="7.375" customWidth="1"/>
    <col min="8245" max="8245" width="8.25" customWidth="1"/>
    <col min="8246" max="8246" width="7.375" customWidth="1"/>
    <col min="8247" max="8247" width="7" customWidth="1"/>
    <col min="8248" max="8248" width="11.125" customWidth="1"/>
    <col min="8249" max="8249" width="7.375" customWidth="1"/>
    <col min="8250" max="8250" width="6.625" customWidth="1"/>
    <col min="8449" max="8449" width="3.875" customWidth="1"/>
    <col min="8450" max="8450" width="18.75" customWidth="1"/>
    <col min="8451" max="8451" width="5.75" customWidth="1"/>
    <col min="8452" max="8456" width="5.875" customWidth="1"/>
    <col min="8466" max="8466" width="8.125" customWidth="1"/>
    <col min="8467" max="8467" width="4.5" customWidth="1"/>
    <col min="8468" max="8468" width="18.75" customWidth="1"/>
    <col min="8469" max="8469" width="6.25" customWidth="1"/>
    <col min="8470" max="8473" width="5" customWidth="1"/>
    <col min="8474" max="8474" width="6" customWidth="1"/>
    <col min="8475" max="8475" width="0" hidden="1" customWidth="1"/>
    <col min="8477" max="8477" width="3.75" customWidth="1"/>
    <col min="8478" max="8478" width="18.75" customWidth="1"/>
    <col min="8479" max="8481" width="8.25" customWidth="1"/>
    <col min="8482" max="8483" width="0" hidden="1" customWidth="1"/>
    <col min="8484" max="8485" width="3.625" customWidth="1"/>
    <col min="8486" max="8486" width="5.25" customWidth="1"/>
    <col min="8487" max="8487" width="20.375" customWidth="1"/>
    <col min="8488" max="8493" width="5.875" customWidth="1"/>
    <col min="8494" max="8494" width="7.125" customWidth="1"/>
    <col min="8495" max="8495" width="5.125" customWidth="1"/>
    <col min="8497" max="8497" width="21" customWidth="1"/>
    <col min="8498" max="8498" width="7" customWidth="1"/>
    <col min="8499" max="8499" width="7.5" customWidth="1"/>
    <col min="8500" max="8500" width="7.375" customWidth="1"/>
    <col min="8501" max="8501" width="8.25" customWidth="1"/>
    <col min="8502" max="8502" width="7.375" customWidth="1"/>
    <col min="8503" max="8503" width="7" customWidth="1"/>
    <col min="8504" max="8504" width="11.125" customWidth="1"/>
    <col min="8505" max="8505" width="7.375" customWidth="1"/>
    <col min="8506" max="8506" width="6.625" customWidth="1"/>
    <col min="8705" max="8705" width="3.875" customWidth="1"/>
    <col min="8706" max="8706" width="18.75" customWidth="1"/>
    <col min="8707" max="8707" width="5.75" customWidth="1"/>
    <col min="8708" max="8712" width="5.875" customWidth="1"/>
    <col min="8722" max="8722" width="8.125" customWidth="1"/>
    <col min="8723" max="8723" width="4.5" customWidth="1"/>
    <col min="8724" max="8724" width="18.75" customWidth="1"/>
    <col min="8725" max="8725" width="6.25" customWidth="1"/>
    <col min="8726" max="8729" width="5" customWidth="1"/>
    <col min="8730" max="8730" width="6" customWidth="1"/>
    <col min="8731" max="8731" width="0" hidden="1" customWidth="1"/>
    <col min="8733" max="8733" width="3.75" customWidth="1"/>
    <col min="8734" max="8734" width="18.75" customWidth="1"/>
    <col min="8735" max="8737" width="8.25" customWidth="1"/>
    <col min="8738" max="8739" width="0" hidden="1" customWidth="1"/>
    <col min="8740" max="8741" width="3.625" customWidth="1"/>
    <col min="8742" max="8742" width="5.25" customWidth="1"/>
    <col min="8743" max="8743" width="20.375" customWidth="1"/>
    <col min="8744" max="8749" width="5.875" customWidth="1"/>
    <col min="8750" max="8750" width="7.125" customWidth="1"/>
    <col min="8751" max="8751" width="5.125" customWidth="1"/>
    <col min="8753" max="8753" width="21" customWidth="1"/>
    <col min="8754" max="8754" width="7" customWidth="1"/>
    <col min="8755" max="8755" width="7.5" customWidth="1"/>
    <col min="8756" max="8756" width="7.375" customWidth="1"/>
    <col min="8757" max="8757" width="8.25" customWidth="1"/>
    <col min="8758" max="8758" width="7.375" customWidth="1"/>
    <col min="8759" max="8759" width="7" customWidth="1"/>
    <col min="8760" max="8760" width="11.125" customWidth="1"/>
    <col min="8761" max="8761" width="7.375" customWidth="1"/>
    <col min="8762" max="8762" width="6.625" customWidth="1"/>
    <col min="8961" max="8961" width="3.875" customWidth="1"/>
    <col min="8962" max="8962" width="18.75" customWidth="1"/>
    <col min="8963" max="8963" width="5.75" customWidth="1"/>
    <col min="8964" max="8968" width="5.875" customWidth="1"/>
    <col min="8978" max="8978" width="8.125" customWidth="1"/>
    <col min="8979" max="8979" width="4.5" customWidth="1"/>
    <col min="8980" max="8980" width="18.75" customWidth="1"/>
    <col min="8981" max="8981" width="6.25" customWidth="1"/>
    <col min="8982" max="8985" width="5" customWidth="1"/>
    <col min="8986" max="8986" width="6" customWidth="1"/>
    <col min="8987" max="8987" width="0" hidden="1" customWidth="1"/>
    <col min="8989" max="8989" width="3.75" customWidth="1"/>
    <col min="8990" max="8990" width="18.75" customWidth="1"/>
    <col min="8991" max="8993" width="8.25" customWidth="1"/>
    <col min="8994" max="8995" width="0" hidden="1" customWidth="1"/>
    <col min="8996" max="8997" width="3.625" customWidth="1"/>
    <col min="8998" max="8998" width="5.25" customWidth="1"/>
    <col min="8999" max="8999" width="20.375" customWidth="1"/>
    <col min="9000" max="9005" width="5.875" customWidth="1"/>
    <col min="9006" max="9006" width="7.125" customWidth="1"/>
    <col min="9007" max="9007" width="5.125" customWidth="1"/>
    <col min="9009" max="9009" width="21" customWidth="1"/>
    <col min="9010" max="9010" width="7" customWidth="1"/>
    <col min="9011" max="9011" width="7.5" customWidth="1"/>
    <col min="9012" max="9012" width="7.375" customWidth="1"/>
    <col min="9013" max="9013" width="8.25" customWidth="1"/>
    <col min="9014" max="9014" width="7.375" customWidth="1"/>
    <col min="9015" max="9015" width="7" customWidth="1"/>
    <col min="9016" max="9016" width="11.125" customWidth="1"/>
    <col min="9017" max="9017" width="7.375" customWidth="1"/>
    <col min="9018" max="9018" width="6.625" customWidth="1"/>
    <col min="9217" max="9217" width="3.875" customWidth="1"/>
    <col min="9218" max="9218" width="18.75" customWidth="1"/>
    <col min="9219" max="9219" width="5.75" customWidth="1"/>
    <col min="9220" max="9224" width="5.875" customWidth="1"/>
    <col min="9234" max="9234" width="8.125" customWidth="1"/>
    <col min="9235" max="9235" width="4.5" customWidth="1"/>
    <col min="9236" max="9236" width="18.75" customWidth="1"/>
    <col min="9237" max="9237" width="6.25" customWidth="1"/>
    <col min="9238" max="9241" width="5" customWidth="1"/>
    <col min="9242" max="9242" width="6" customWidth="1"/>
    <col min="9243" max="9243" width="0" hidden="1" customWidth="1"/>
    <col min="9245" max="9245" width="3.75" customWidth="1"/>
    <col min="9246" max="9246" width="18.75" customWidth="1"/>
    <col min="9247" max="9249" width="8.25" customWidth="1"/>
    <col min="9250" max="9251" width="0" hidden="1" customWidth="1"/>
    <col min="9252" max="9253" width="3.625" customWidth="1"/>
    <col min="9254" max="9254" width="5.25" customWidth="1"/>
    <col min="9255" max="9255" width="20.375" customWidth="1"/>
    <col min="9256" max="9261" width="5.875" customWidth="1"/>
    <col min="9262" max="9262" width="7.125" customWidth="1"/>
    <col min="9263" max="9263" width="5.125" customWidth="1"/>
    <col min="9265" max="9265" width="21" customWidth="1"/>
    <col min="9266" max="9266" width="7" customWidth="1"/>
    <col min="9267" max="9267" width="7.5" customWidth="1"/>
    <col min="9268" max="9268" width="7.375" customWidth="1"/>
    <col min="9269" max="9269" width="8.25" customWidth="1"/>
    <col min="9270" max="9270" width="7.375" customWidth="1"/>
    <col min="9271" max="9271" width="7" customWidth="1"/>
    <col min="9272" max="9272" width="11.125" customWidth="1"/>
    <col min="9273" max="9273" width="7.375" customWidth="1"/>
    <col min="9274" max="9274" width="6.625" customWidth="1"/>
    <col min="9473" max="9473" width="3.875" customWidth="1"/>
    <col min="9474" max="9474" width="18.75" customWidth="1"/>
    <col min="9475" max="9475" width="5.75" customWidth="1"/>
    <col min="9476" max="9480" width="5.875" customWidth="1"/>
    <col min="9490" max="9490" width="8.125" customWidth="1"/>
    <col min="9491" max="9491" width="4.5" customWidth="1"/>
    <col min="9492" max="9492" width="18.75" customWidth="1"/>
    <col min="9493" max="9493" width="6.25" customWidth="1"/>
    <col min="9494" max="9497" width="5" customWidth="1"/>
    <col min="9498" max="9498" width="6" customWidth="1"/>
    <col min="9499" max="9499" width="0" hidden="1" customWidth="1"/>
    <col min="9501" max="9501" width="3.75" customWidth="1"/>
    <col min="9502" max="9502" width="18.75" customWidth="1"/>
    <col min="9503" max="9505" width="8.25" customWidth="1"/>
    <col min="9506" max="9507" width="0" hidden="1" customWidth="1"/>
    <col min="9508" max="9509" width="3.625" customWidth="1"/>
    <col min="9510" max="9510" width="5.25" customWidth="1"/>
    <col min="9511" max="9511" width="20.375" customWidth="1"/>
    <col min="9512" max="9517" width="5.875" customWidth="1"/>
    <col min="9518" max="9518" width="7.125" customWidth="1"/>
    <col min="9519" max="9519" width="5.125" customWidth="1"/>
    <col min="9521" max="9521" width="21" customWidth="1"/>
    <col min="9522" max="9522" width="7" customWidth="1"/>
    <col min="9523" max="9523" width="7.5" customWidth="1"/>
    <col min="9524" max="9524" width="7.375" customWidth="1"/>
    <col min="9525" max="9525" width="8.25" customWidth="1"/>
    <col min="9526" max="9526" width="7.375" customWidth="1"/>
    <col min="9527" max="9527" width="7" customWidth="1"/>
    <col min="9528" max="9528" width="11.125" customWidth="1"/>
    <col min="9529" max="9529" width="7.375" customWidth="1"/>
    <col min="9530" max="9530" width="6.625" customWidth="1"/>
    <col min="9729" max="9729" width="3.875" customWidth="1"/>
    <col min="9730" max="9730" width="18.75" customWidth="1"/>
    <col min="9731" max="9731" width="5.75" customWidth="1"/>
    <col min="9732" max="9736" width="5.875" customWidth="1"/>
    <col min="9746" max="9746" width="8.125" customWidth="1"/>
    <col min="9747" max="9747" width="4.5" customWidth="1"/>
    <col min="9748" max="9748" width="18.75" customWidth="1"/>
    <col min="9749" max="9749" width="6.25" customWidth="1"/>
    <col min="9750" max="9753" width="5" customWidth="1"/>
    <col min="9754" max="9754" width="6" customWidth="1"/>
    <col min="9755" max="9755" width="0" hidden="1" customWidth="1"/>
    <col min="9757" max="9757" width="3.75" customWidth="1"/>
    <col min="9758" max="9758" width="18.75" customWidth="1"/>
    <col min="9759" max="9761" width="8.25" customWidth="1"/>
    <col min="9762" max="9763" width="0" hidden="1" customWidth="1"/>
    <col min="9764" max="9765" width="3.625" customWidth="1"/>
    <col min="9766" max="9766" width="5.25" customWidth="1"/>
    <col min="9767" max="9767" width="20.375" customWidth="1"/>
    <col min="9768" max="9773" width="5.875" customWidth="1"/>
    <col min="9774" max="9774" width="7.125" customWidth="1"/>
    <col min="9775" max="9775" width="5.125" customWidth="1"/>
    <col min="9777" max="9777" width="21" customWidth="1"/>
    <col min="9778" max="9778" width="7" customWidth="1"/>
    <col min="9779" max="9779" width="7.5" customWidth="1"/>
    <col min="9780" max="9780" width="7.375" customWidth="1"/>
    <col min="9781" max="9781" width="8.25" customWidth="1"/>
    <col min="9782" max="9782" width="7.375" customWidth="1"/>
    <col min="9783" max="9783" width="7" customWidth="1"/>
    <col min="9784" max="9784" width="11.125" customWidth="1"/>
    <col min="9785" max="9785" width="7.375" customWidth="1"/>
    <col min="9786" max="9786" width="6.625" customWidth="1"/>
    <col min="9985" max="9985" width="3.875" customWidth="1"/>
    <col min="9986" max="9986" width="18.75" customWidth="1"/>
    <col min="9987" max="9987" width="5.75" customWidth="1"/>
    <col min="9988" max="9992" width="5.875" customWidth="1"/>
    <col min="10002" max="10002" width="8.125" customWidth="1"/>
    <col min="10003" max="10003" width="4.5" customWidth="1"/>
    <col min="10004" max="10004" width="18.75" customWidth="1"/>
    <col min="10005" max="10005" width="6.25" customWidth="1"/>
    <col min="10006" max="10009" width="5" customWidth="1"/>
    <col min="10010" max="10010" width="6" customWidth="1"/>
    <col min="10011" max="10011" width="0" hidden="1" customWidth="1"/>
    <col min="10013" max="10013" width="3.75" customWidth="1"/>
    <col min="10014" max="10014" width="18.75" customWidth="1"/>
    <col min="10015" max="10017" width="8.25" customWidth="1"/>
    <col min="10018" max="10019" width="0" hidden="1" customWidth="1"/>
    <col min="10020" max="10021" width="3.625" customWidth="1"/>
    <col min="10022" max="10022" width="5.25" customWidth="1"/>
    <col min="10023" max="10023" width="20.375" customWidth="1"/>
    <col min="10024" max="10029" width="5.875" customWidth="1"/>
    <col min="10030" max="10030" width="7.125" customWidth="1"/>
    <col min="10031" max="10031" width="5.125" customWidth="1"/>
    <col min="10033" max="10033" width="21" customWidth="1"/>
    <col min="10034" max="10034" width="7" customWidth="1"/>
    <col min="10035" max="10035" width="7.5" customWidth="1"/>
    <col min="10036" max="10036" width="7.375" customWidth="1"/>
    <col min="10037" max="10037" width="8.25" customWidth="1"/>
    <col min="10038" max="10038" width="7.375" customWidth="1"/>
    <col min="10039" max="10039" width="7" customWidth="1"/>
    <col min="10040" max="10040" width="11.125" customWidth="1"/>
    <col min="10041" max="10041" width="7.375" customWidth="1"/>
    <col min="10042" max="10042" width="6.625" customWidth="1"/>
    <col min="10241" max="10241" width="3.875" customWidth="1"/>
    <col min="10242" max="10242" width="18.75" customWidth="1"/>
    <col min="10243" max="10243" width="5.75" customWidth="1"/>
    <col min="10244" max="10248" width="5.875" customWidth="1"/>
    <col min="10258" max="10258" width="8.125" customWidth="1"/>
    <col min="10259" max="10259" width="4.5" customWidth="1"/>
    <col min="10260" max="10260" width="18.75" customWidth="1"/>
    <col min="10261" max="10261" width="6.25" customWidth="1"/>
    <col min="10262" max="10265" width="5" customWidth="1"/>
    <col min="10266" max="10266" width="6" customWidth="1"/>
    <col min="10267" max="10267" width="0" hidden="1" customWidth="1"/>
    <col min="10269" max="10269" width="3.75" customWidth="1"/>
    <col min="10270" max="10270" width="18.75" customWidth="1"/>
    <col min="10271" max="10273" width="8.25" customWidth="1"/>
    <col min="10274" max="10275" width="0" hidden="1" customWidth="1"/>
    <col min="10276" max="10277" width="3.625" customWidth="1"/>
    <col min="10278" max="10278" width="5.25" customWidth="1"/>
    <col min="10279" max="10279" width="20.375" customWidth="1"/>
    <col min="10280" max="10285" width="5.875" customWidth="1"/>
    <col min="10286" max="10286" width="7.125" customWidth="1"/>
    <col min="10287" max="10287" width="5.125" customWidth="1"/>
    <col min="10289" max="10289" width="21" customWidth="1"/>
    <col min="10290" max="10290" width="7" customWidth="1"/>
    <col min="10291" max="10291" width="7.5" customWidth="1"/>
    <col min="10292" max="10292" width="7.375" customWidth="1"/>
    <col min="10293" max="10293" width="8.25" customWidth="1"/>
    <col min="10294" max="10294" width="7.375" customWidth="1"/>
    <col min="10295" max="10295" width="7" customWidth="1"/>
    <col min="10296" max="10296" width="11.125" customWidth="1"/>
    <col min="10297" max="10297" width="7.375" customWidth="1"/>
    <col min="10298" max="10298" width="6.625" customWidth="1"/>
    <col min="10497" max="10497" width="3.875" customWidth="1"/>
    <col min="10498" max="10498" width="18.75" customWidth="1"/>
    <col min="10499" max="10499" width="5.75" customWidth="1"/>
    <col min="10500" max="10504" width="5.875" customWidth="1"/>
    <col min="10514" max="10514" width="8.125" customWidth="1"/>
    <col min="10515" max="10515" width="4.5" customWidth="1"/>
    <col min="10516" max="10516" width="18.75" customWidth="1"/>
    <col min="10517" max="10517" width="6.25" customWidth="1"/>
    <col min="10518" max="10521" width="5" customWidth="1"/>
    <col min="10522" max="10522" width="6" customWidth="1"/>
    <col min="10523" max="10523" width="0" hidden="1" customWidth="1"/>
    <col min="10525" max="10525" width="3.75" customWidth="1"/>
    <col min="10526" max="10526" width="18.75" customWidth="1"/>
    <col min="10527" max="10529" width="8.25" customWidth="1"/>
    <col min="10530" max="10531" width="0" hidden="1" customWidth="1"/>
    <col min="10532" max="10533" width="3.625" customWidth="1"/>
    <col min="10534" max="10534" width="5.25" customWidth="1"/>
    <col min="10535" max="10535" width="20.375" customWidth="1"/>
    <col min="10536" max="10541" width="5.875" customWidth="1"/>
    <col min="10542" max="10542" width="7.125" customWidth="1"/>
    <col min="10543" max="10543" width="5.125" customWidth="1"/>
    <col min="10545" max="10545" width="21" customWidth="1"/>
    <col min="10546" max="10546" width="7" customWidth="1"/>
    <col min="10547" max="10547" width="7.5" customWidth="1"/>
    <col min="10548" max="10548" width="7.375" customWidth="1"/>
    <col min="10549" max="10549" width="8.25" customWidth="1"/>
    <col min="10550" max="10550" width="7.375" customWidth="1"/>
    <col min="10551" max="10551" width="7" customWidth="1"/>
    <col min="10552" max="10552" width="11.125" customWidth="1"/>
    <col min="10553" max="10553" width="7.375" customWidth="1"/>
    <col min="10554" max="10554" width="6.625" customWidth="1"/>
    <col min="10753" max="10753" width="3.875" customWidth="1"/>
    <col min="10754" max="10754" width="18.75" customWidth="1"/>
    <col min="10755" max="10755" width="5.75" customWidth="1"/>
    <col min="10756" max="10760" width="5.875" customWidth="1"/>
    <col min="10770" max="10770" width="8.125" customWidth="1"/>
    <col min="10771" max="10771" width="4.5" customWidth="1"/>
    <col min="10772" max="10772" width="18.75" customWidth="1"/>
    <col min="10773" max="10773" width="6.25" customWidth="1"/>
    <col min="10774" max="10777" width="5" customWidth="1"/>
    <col min="10778" max="10778" width="6" customWidth="1"/>
    <col min="10779" max="10779" width="0" hidden="1" customWidth="1"/>
    <col min="10781" max="10781" width="3.75" customWidth="1"/>
    <col min="10782" max="10782" width="18.75" customWidth="1"/>
    <col min="10783" max="10785" width="8.25" customWidth="1"/>
    <col min="10786" max="10787" width="0" hidden="1" customWidth="1"/>
    <col min="10788" max="10789" width="3.625" customWidth="1"/>
    <col min="10790" max="10790" width="5.25" customWidth="1"/>
    <col min="10791" max="10791" width="20.375" customWidth="1"/>
    <col min="10792" max="10797" width="5.875" customWidth="1"/>
    <col min="10798" max="10798" width="7.125" customWidth="1"/>
    <col min="10799" max="10799" width="5.125" customWidth="1"/>
    <col min="10801" max="10801" width="21" customWidth="1"/>
    <col min="10802" max="10802" width="7" customWidth="1"/>
    <col min="10803" max="10803" width="7.5" customWidth="1"/>
    <col min="10804" max="10804" width="7.375" customWidth="1"/>
    <col min="10805" max="10805" width="8.25" customWidth="1"/>
    <col min="10806" max="10806" width="7.375" customWidth="1"/>
    <col min="10807" max="10807" width="7" customWidth="1"/>
    <col min="10808" max="10808" width="11.125" customWidth="1"/>
    <col min="10809" max="10809" width="7.375" customWidth="1"/>
    <col min="10810" max="10810" width="6.625" customWidth="1"/>
    <col min="11009" max="11009" width="3.875" customWidth="1"/>
    <col min="11010" max="11010" width="18.75" customWidth="1"/>
    <col min="11011" max="11011" width="5.75" customWidth="1"/>
    <col min="11012" max="11016" width="5.875" customWidth="1"/>
    <col min="11026" max="11026" width="8.125" customWidth="1"/>
    <col min="11027" max="11027" width="4.5" customWidth="1"/>
    <col min="11028" max="11028" width="18.75" customWidth="1"/>
    <col min="11029" max="11029" width="6.25" customWidth="1"/>
    <col min="11030" max="11033" width="5" customWidth="1"/>
    <col min="11034" max="11034" width="6" customWidth="1"/>
    <col min="11035" max="11035" width="0" hidden="1" customWidth="1"/>
    <col min="11037" max="11037" width="3.75" customWidth="1"/>
    <col min="11038" max="11038" width="18.75" customWidth="1"/>
    <col min="11039" max="11041" width="8.25" customWidth="1"/>
    <col min="11042" max="11043" width="0" hidden="1" customWidth="1"/>
    <col min="11044" max="11045" width="3.625" customWidth="1"/>
    <col min="11046" max="11046" width="5.25" customWidth="1"/>
    <col min="11047" max="11047" width="20.375" customWidth="1"/>
    <col min="11048" max="11053" width="5.875" customWidth="1"/>
    <col min="11054" max="11054" width="7.125" customWidth="1"/>
    <col min="11055" max="11055" width="5.125" customWidth="1"/>
    <col min="11057" max="11057" width="21" customWidth="1"/>
    <col min="11058" max="11058" width="7" customWidth="1"/>
    <col min="11059" max="11059" width="7.5" customWidth="1"/>
    <col min="11060" max="11060" width="7.375" customWidth="1"/>
    <col min="11061" max="11061" width="8.25" customWidth="1"/>
    <col min="11062" max="11062" width="7.375" customWidth="1"/>
    <col min="11063" max="11063" width="7" customWidth="1"/>
    <col min="11064" max="11064" width="11.125" customWidth="1"/>
    <col min="11065" max="11065" width="7.375" customWidth="1"/>
    <col min="11066" max="11066" width="6.625" customWidth="1"/>
    <col min="11265" max="11265" width="3.875" customWidth="1"/>
    <col min="11266" max="11266" width="18.75" customWidth="1"/>
    <col min="11267" max="11267" width="5.75" customWidth="1"/>
    <col min="11268" max="11272" width="5.875" customWidth="1"/>
    <col min="11282" max="11282" width="8.125" customWidth="1"/>
    <col min="11283" max="11283" width="4.5" customWidth="1"/>
    <col min="11284" max="11284" width="18.75" customWidth="1"/>
    <col min="11285" max="11285" width="6.25" customWidth="1"/>
    <col min="11286" max="11289" width="5" customWidth="1"/>
    <col min="11290" max="11290" width="6" customWidth="1"/>
    <col min="11291" max="11291" width="0" hidden="1" customWidth="1"/>
    <col min="11293" max="11293" width="3.75" customWidth="1"/>
    <col min="11294" max="11294" width="18.75" customWidth="1"/>
    <col min="11295" max="11297" width="8.25" customWidth="1"/>
    <col min="11298" max="11299" width="0" hidden="1" customWidth="1"/>
    <col min="11300" max="11301" width="3.625" customWidth="1"/>
    <col min="11302" max="11302" width="5.25" customWidth="1"/>
    <col min="11303" max="11303" width="20.375" customWidth="1"/>
    <col min="11304" max="11309" width="5.875" customWidth="1"/>
    <col min="11310" max="11310" width="7.125" customWidth="1"/>
    <col min="11311" max="11311" width="5.125" customWidth="1"/>
    <col min="11313" max="11313" width="21" customWidth="1"/>
    <col min="11314" max="11314" width="7" customWidth="1"/>
    <col min="11315" max="11315" width="7.5" customWidth="1"/>
    <col min="11316" max="11316" width="7.375" customWidth="1"/>
    <col min="11317" max="11317" width="8.25" customWidth="1"/>
    <col min="11318" max="11318" width="7.375" customWidth="1"/>
    <col min="11319" max="11319" width="7" customWidth="1"/>
    <col min="11320" max="11320" width="11.125" customWidth="1"/>
    <col min="11321" max="11321" width="7.375" customWidth="1"/>
    <col min="11322" max="11322" width="6.625" customWidth="1"/>
    <col min="11521" max="11521" width="3.875" customWidth="1"/>
    <col min="11522" max="11522" width="18.75" customWidth="1"/>
    <col min="11523" max="11523" width="5.75" customWidth="1"/>
    <col min="11524" max="11528" width="5.875" customWidth="1"/>
    <col min="11538" max="11538" width="8.125" customWidth="1"/>
    <col min="11539" max="11539" width="4.5" customWidth="1"/>
    <col min="11540" max="11540" width="18.75" customWidth="1"/>
    <col min="11541" max="11541" width="6.25" customWidth="1"/>
    <col min="11542" max="11545" width="5" customWidth="1"/>
    <col min="11546" max="11546" width="6" customWidth="1"/>
    <col min="11547" max="11547" width="0" hidden="1" customWidth="1"/>
    <col min="11549" max="11549" width="3.75" customWidth="1"/>
    <col min="11550" max="11550" width="18.75" customWidth="1"/>
    <col min="11551" max="11553" width="8.25" customWidth="1"/>
    <col min="11554" max="11555" width="0" hidden="1" customWidth="1"/>
    <col min="11556" max="11557" width="3.625" customWidth="1"/>
    <col min="11558" max="11558" width="5.25" customWidth="1"/>
    <col min="11559" max="11559" width="20.375" customWidth="1"/>
    <col min="11560" max="11565" width="5.875" customWidth="1"/>
    <col min="11566" max="11566" width="7.125" customWidth="1"/>
    <col min="11567" max="11567" width="5.125" customWidth="1"/>
    <col min="11569" max="11569" width="21" customWidth="1"/>
    <col min="11570" max="11570" width="7" customWidth="1"/>
    <col min="11571" max="11571" width="7.5" customWidth="1"/>
    <col min="11572" max="11572" width="7.375" customWidth="1"/>
    <col min="11573" max="11573" width="8.25" customWidth="1"/>
    <col min="11574" max="11574" width="7.375" customWidth="1"/>
    <col min="11575" max="11575" width="7" customWidth="1"/>
    <col min="11576" max="11576" width="11.125" customWidth="1"/>
    <col min="11577" max="11577" width="7.375" customWidth="1"/>
    <col min="11578" max="11578" width="6.625" customWidth="1"/>
    <col min="11777" max="11777" width="3.875" customWidth="1"/>
    <col min="11778" max="11778" width="18.75" customWidth="1"/>
    <col min="11779" max="11779" width="5.75" customWidth="1"/>
    <col min="11780" max="11784" width="5.875" customWidth="1"/>
    <col min="11794" max="11794" width="8.125" customWidth="1"/>
    <col min="11795" max="11795" width="4.5" customWidth="1"/>
    <col min="11796" max="11796" width="18.75" customWidth="1"/>
    <col min="11797" max="11797" width="6.25" customWidth="1"/>
    <col min="11798" max="11801" width="5" customWidth="1"/>
    <col min="11802" max="11802" width="6" customWidth="1"/>
    <col min="11803" max="11803" width="0" hidden="1" customWidth="1"/>
    <col min="11805" max="11805" width="3.75" customWidth="1"/>
    <col min="11806" max="11806" width="18.75" customWidth="1"/>
    <col min="11807" max="11809" width="8.25" customWidth="1"/>
    <col min="11810" max="11811" width="0" hidden="1" customWidth="1"/>
    <col min="11812" max="11813" width="3.625" customWidth="1"/>
    <col min="11814" max="11814" width="5.25" customWidth="1"/>
    <col min="11815" max="11815" width="20.375" customWidth="1"/>
    <col min="11816" max="11821" width="5.875" customWidth="1"/>
    <col min="11822" max="11822" width="7.125" customWidth="1"/>
    <col min="11823" max="11823" width="5.125" customWidth="1"/>
    <col min="11825" max="11825" width="21" customWidth="1"/>
    <col min="11826" max="11826" width="7" customWidth="1"/>
    <col min="11827" max="11827" width="7.5" customWidth="1"/>
    <col min="11828" max="11828" width="7.375" customWidth="1"/>
    <col min="11829" max="11829" width="8.25" customWidth="1"/>
    <col min="11830" max="11830" width="7.375" customWidth="1"/>
    <col min="11831" max="11831" width="7" customWidth="1"/>
    <col min="11832" max="11832" width="11.125" customWidth="1"/>
    <col min="11833" max="11833" width="7.375" customWidth="1"/>
    <col min="11834" max="11834" width="6.625" customWidth="1"/>
    <col min="12033" max="12033" width="3.875" customWidth="1"/>
    <col min="12034" max="12034" width="18.75" customWidth="1"/>
    <col min="12035" max="12035" width="5.75" customWidth="1"/>
    <col min="12036" max="12040" width="5.875" customWidth="1"/>
    <col min="12050" max="12050" width="8.125" customWidth="1"/>
    <col min="12051" max="12051" width="4.5" customWidth="1"/>
    <col min="12052" max="12052" width="18.75" customWidth="1"/>
    <col min="12053" max="12053" width="6.25" customWidth="1"/>
    <col min="12054" max="12057" width="5" customWidth="1"/>
    <col min="12058" max="12058" width="6" customWidth="1"/>
    <col min="12059" max="12059" width="0" hidden="1" customWidth="1"/>
    <col min="12061" max="12061" width="3.75" customWidth="1"/>
    <col min="12062" max="12062" width="18.75" customWidth="1"/>
    <col min="12063" max="12065" width="8.25" customWidth="1"/>
    <col min="12066" max="12067" width="0" hidden="1" customWidth="1"/>
    <col min="12068" max="12069" width="3.625" customWidth="1"/>
    <col min="12070" max="12070" width="5.25" customWidth="1"/>
    <col min="12071" max="12071" width="20.375" customWidth="1"/>
    <col min="12072" max="12077" width="5.875" customWidth="1"/>
    <col min="12078" max="12078" width="7.125" customWidth="1"/>
    <col min="12079" max="12079" width="5.125" customWidth="1"/>
    <col min="12081" max="12081" width="21" customWidth="1"/>
    <col min="12082" max="12082" width="7" customWidth="1"/>
    <col min="12083" max="12083" width="7.5" customWidth="1"/>
    <col min="12084" max="12084" width="7.375" customWidth="1"/>
    <col min="12085" max="12085" width="8.25" customWidth="1"/>
    <col min="12086" max="12086" width="7.375" customWidth="1"/>
    <col min="12087" max="12087" width="7" customWidth="1"/>
    <col min="12088" max="12088" width="11.125" customWidth="1"/>
    <col min="12089" max="12089" width="7.375" customWidth="1"/>
    <col min="12090" max="12090" width="6.625" customWidth="1"/>
    <col min="12289" max="12289" width="3.875" customWidth="1"/>
    <col min="12290" max="12290" width="18.75" customWidth="1"/>
    <col min="12291" max="12291" width="5.75" customWidth="1"/>
    <col min="12292" max="12296" width="5.875" customWidth="1"/>
    <col min="12306" max="12306" width="8.125" customWidth="1"/>
    <col min="12307" max="12307" width="4.5" customWidth="1"/>
    <col min="12308" max="12308" width="18.75" customWidth="1"/>
    <col min="12309" max="12309" width="6.25" customWidth="1"/>
    <col min="12310" max="12313" width="5" customWidth="1"/>
    <col min="12314" max="12314" width="6" customWidth="1"/>
    <col min="12315" max="12315" width="0" hidden="1" customWidth="1"/>
    <col min="12317" max="12317" width="3.75" customWidth="1"/>
    <col min="12318" max="12318" width="18.75" customWidth="1"/>
    <col min="12319" max="12321" width="8.25" customWidth="1"/>
    <col min="12322" max="12323" width="0" hidden="1" customWidth="1"/>
    <col min="12324" max="12325" width="3.625" customWidth="1"/>
    <col min="12326" max="12326" width="5.25" customWidth="1"/>
    <col min="12327" max="12327" width="20.375" customWidth="1"/>
    <col min="12328" max="12333" width="5.875" customWidth="1"/>
    <col min="12334" max="12334" width="7.125" customWidth="1"/>
    <col min="12335" max="12335" width="5.125" customWidth="1"/>
    <col min="12337" max="12337" width="21" customWidth="1"/>
    <col min="12338" max="12338" width="7" customWidth="1"/>
    <col min="12339" max="12339" width="7.5" customWidth="1"/>
    <col min="12340" max="12340" width="7.375" customWidth="1"/>
    <col min="12341" max="12341" width="8.25" customWidth="1"/>
    <col min="12342" max="12342" width="7.375" customWidth="1"/>
    <col min="12343" max="12343" width="7" customWidth="1"/>
    <col min="12344" max="12344" width="11.125" customWidth="1"/>
    <col min="12345" max="12345" width="7.375" customWidth="1"/>
    <col min="12346" max="12346" width="6.625" customWidth="1"/>
    <col min="12545" max="12545" width="3.875" customWidth="1"/>
    <col min="12546" max="12546" width="18.75" customWidth="1"/>
    <col min="12547" max="12547" width="5.75" customWidth="1"/>
    <col min="12548" max="12552" width="5.875" customWidth="1"/>
    <col min="12562" max="12562" width="8.125" customWidth="1"/>
    <col min="12563" max="12563" width="4.5" customWidth="1"/>
    <col min="12564" max="12564" width="18.75" customWidth="1"/>
    <col min="12565" max="12565" width="6.25" customWidth="1"/>
    <col min="12566" max="12569" width="5" customWidth="1"/>
    <col min="12570" max="12570" width="6" customWidth="1"/>
    <col min="12571" max="12571" width="0" hidden="1" customWidth="1"/>
    <col min="12573" max="12573" width="3.75" customWidth="1"/>
    <col min="12574" max="12574" width="18.75" customWidth="1"/>
    <col min="12575" max="12577" width="8.25" customWidth="1"/>
    <col min="12578" max="12579" width="0" hidden="1" customWidth="1"/>
    <col min="12580" max="12581" width="3.625" customWidth="1"/>
    <col min="12582" max="12582" width="5.25" customWidth="1"/>
    <col min="12583" max="12583" width="20.375" customWidth="1"/>
    <col min="12584" max="12589" width="5.875" customWidth="1"/>
    <col min="12590" max="12590" width="7.125" customWidth="1"/>
    <col min="12591" max="12591" width="5.125" customWidth="1"/>
    <col min="12593" max="12593" width="21" customWidth="1"/>
    <col min="12594" max="12594" width="7" customWidth="1"/>
    <col min="12595" max="12595" width="7.5" customWidth="1"/>
    <col min="12596" max="12596" width="7.375" customWidth="1"/>
    <col min="12597" max="12597" width="8.25" customWidth="1"/>
    <col min="12598" max="12598" width="7.375" customWidth="1"/>
    <col min="12599" max="12599" width="7" customWidth="1"/>
    <col min="12600" max="12600" width="11.125" customWidth="1"/>
    <col min="12601" max="12601" width="7.375" customWidth="1"/>
    <col min="12602" max="12602" width="6.625" customWidth="1"/>
    <col min="12801" max="12801" width="3.875" customWidth="1"/>
    <col min="12802" max="12802" width="18.75" customWidth="1"/>
    <col min="12803" max="12803" width="5.75" customWidth="1"/>
    <col min="12804" max="12808" width="5.875" customWidth="1"/>
    <col min="12818" max="12818" width="8.125" customWidth="1"/>
    <col min="12819" max="12819" width="4.5" customWidth="1"/>
    <col min="12820" max="12820" width="18.75" customWidth="1"/>
    <col min="12821" max="12821" width="6.25" customWidth="1"/>
    <col min="12822" max="12825" width="5" customWidth="1"/>
    <col min="12826" max="12826" width="6" customWidth="1"/>
    <col min="12827" max="12827" width="0" hidden="1" customWidth="1"/>
    <col min="12829" max="12829" width="3.75" customWidth="1"/>
    <col min="12830" max="12830" width="18.75" customWidth="1"/>
    <col min="12831" max="12833" width="8.25" customWidth="1"/>
    <col min="12834" max="12835" width="0" hidden="1" customWidth="1"/>
    <col min="12836" max="12837" width="3.625" customWidth="1"/>
    <col min="12838" max="12838" width="5.25" customWidth="1"/>
    <col min="12839" max="12839" width="20.375" customWidth="1"/>
    <col min="12840" max="12845" width="5.875" customWidth="1"/>
    <col min="12846" max="12846" width="7.125" customWidth="1"/>
    <col min="12847" max="12847" width="5.125" customWidth="1"/>
    <col min="12849" max="12849" width="21" customWidth="1"/>
    <col min="12850" max="12850" width="7" customWidth="1"/>
    <col min="12851" max="12851" width="7.5" customWidth="1"/>
    <col min="12852" max="12852" width="7.375" customWidth="1"/>
    <col min="12853" max="12853" width="8.25" customWidth="1"/>
    <col min="12854" max="12854" width="7.375" customWidth="1"/>
    <col min="12855" max="12855" width="7" customWidth="1"/>
    <col min="12856" max="12856" width="11.125" customWidth="1"/>
    <col min="12857" max="12857" width="7.375" customWidth="1"/>
    <col min="12858" max="12858" width="6.625" customWidth="1"/>
    <col min="13057" max="13057" width="3.875" customWidth="1"/>
    <col min="13058" max="13058" width="18.75" customWidth="1"/>
    <col min="13059" max="13059" width="5.75" customWidth="1"/>
    <col min="13060" max="13064" width="5.875" customWidth="1"/>
    <col min="13074" max="13074" width="8.125" customWidth="1"/>
    <col min="13075" max="13075" width="4.5" customWidth="1"/>
    <col min="13076" max="13076" width="18.75" customWidth="1"/>
    <col min="13077" max="13077" width="6.25" customWidth="1"/>
    <col min="13078" max="13081" width="5" customWidth="1"/>
    <col min="13082" max="13082" width="6" customWidth="1"/>
    <col min="13083" max="13083" width="0" hidden="1" customWidth="1"/>
    <col min="13085" max="13085" width="3.75" customWidth="1"/>
    <col min="13086" max="13086" width="18.75" customWidth="1"/>
    <col min="13087" max="13089" width="8.25" customWidth="1"/>
    <col min="13090" max="13091" width="0" hidden="1" customWidth="1"/>
    <col min="13092" max="13093" width="3.625" customWidth="1"/>
    <col min="13094" max="13094" width="5.25" customWidth="1"/>
    <col min="13095" max="13095" width="20.375" customWidth="1"/>
    <col min="13096" max="13101" width="5.875" customWidth="1"/>
    <col min="13102" max="13102" width="7.125" customWidth="1"/>
    <col min="13103" max="13103" width="5.125" customWidth="1"/>
    <col min="13105" max="13105" width="21" customWidth="1"/>
    <col min="13106" max="13106" width="7" customWidth="1"/>
    <col min="13107" max="13107" width="7.5" customWidth="1"/>
    <col min="13108" max="13108" width="7.375" customWidth="1"/>
    <col min="13109" max="13109" width="8.25" customWidth="1"/>
    <col min="13110" max="13110" width="7.375" customWidth="1"/>
    <col min="13111" max="13111" width="7" customWidth="1"/>
    <col min="13112" max="13112" width="11.125" customWidth="1"/>
    <col min="13113" max="13113" width="7.375" customWidth="1"/>
    <col min="13114" max="13114" width="6.625" customWidth="1"/>
    <col min="13313" max="13313" width="3.875" customWidth="1"/>
    <col min="13314" max="13314" width="18.75" customWidth="1"/>
    <col min="13315" max="13315" width="5.75" customWidth="1"/>
    <col min="13316" max="13320" width="5.875" customWidth="1"/>
    <col min="13330" max="13330" width="8.125" customWidth="1"/>
    <col min="13331" max="13331" width="4.5" customWidth="1"/>
    <col min="13332" max="13332" width="18.75" customWidth="1"/>
    <col min="13333" max="13333" width="6.25" customWidth="1"/>
    <col min="13334" max="13337" width="5" customWidth="1"/>
    <col min="13338" max="13338" width="6" customWidth="1"/>
    <col min="13339" max="13339" width="0" hidden="1" customWidth="1"/>
    <col min="13341" max="13341" width="3.75" customWidth="1"/>
    <col min="13342" max="13342" width="18.75" customWidth="1"/>
    <col min="13343" max="13345" width="8.25" customWidth="1"/>
    <col min="13346" max="13347" width="0" hidden="1" customWidth="1"/>
    <col min="13348" max="13349" width="3.625" customWidth="1"/>
    <col min="13350" max="13350" width="5.25" customWidth="1"/>
    <col min="13351" max="13351" width="20.375" customWidth="1"/>
    <col min="13352" max="13357" width="5.875" customWidth="1"/>
    <col min="13358" max="13358" width="7.125" customWidth="1"/>
    <col min="13359" max="13359" width="5.125" customWidth="1"/>
    <col min="13361" max="13361" width="21" customWidth="1"/>
    <col min="13362" max="13362" width="7" customWidth="1"/>
    <col min="13363" max="13363" width="7.5" customWidth="1"/>
    <col min="13364" max="13364" width="7.375" customWidth="1"/>
    <col min="13365" max="13365" width="8.25" customWidth="1"/>
    <col min="13366" max="13366" width="7.375" customWidth="1"/>
    <col min="13367" max="13367" width="7" customWidth="1"/>
    <col min="13368" max="13368" width="11.125" customWidth="1"/>
    <col min="13369" max="13369" width="7.375" customWidth="1"/>
    <col min="13370" max="13370" width="6.625" customWidth="1"/>
    <col min="13569" max="13569" width="3.875" customWidth="1"/>
    <col min="13570" max="13570" width="18.75" customWidth="1"/>
    <col min="13571" max="13571" width="5.75" customWidth="1"/>
    <col min="13572" max="13576" width="5.875" customWidth="1"/>
    <col min="13586" max="13586" width="8.125" customWidth="1"/>
    <col min="13587" max="13587" width="4.5" customWidth="1"/>
    <col min="13588" max="13588" width="18.75" customWidth="1"/>
    <col min="13589" max="13589" width="6.25" customWidth="1"/>
    <col min="13590" max="13593" width="5" customWidth="1"/>
    <col min="13594" max="13594" width="6" customWidth="1"/>
    <col min="13595" max="13595" width="0" hidden="1" customWidth="1"/>
    <col min="13597" max="13597" width="3.75" customWidth="1"/>
    <col min="13598" max="13598" width="18.75" customWidth="1"/>
    <col min="13599" max="13601" width="8.25" customWidth="1"/>
    <col min="13602" max="13603" width="0" hidden="1" customWidth="1"/>
    <col min="13604" max="13605" width="3.625" customWidth="1"/>
    <col min="13606" max="13606" width="5.25" customWidth="1"/>
    <col min="13607" max="13607" width="20.375" customWidth="1"/>
    <col min="13608" max="13613" width="5.875" customWidth="1"/>
    <col min="13614" max="13614" width="7.125" customWidth="1"/>
    <col min="13615" max="13615" width="5.125" customWidth="1"/>
    <col min="13617" max="13617" width="21" customWidth="1"/>
    <col min="13618" max="13618" width="7" customWidth="1"/>
    <col min="13619" max="13619" width="7.5" customWidth="1"/>
    <col min="13620" max="13620" width="7.375" customWidth="1"/>
    <col min="13621" max="13621" width="8.25" customWidth="1"/>
    <col min="13622" max="13622" width="7.375" customWidth="1"/>
    <col min="13623" max="13623" width="7" customWidth="1"/>
    <col min="13624" max="13624" width="11.125" customWidth="1"/>
    <col min="13625" max="13625" width="7.375" customWidth="1"/>
    <col min="13626" max="13626" width="6.625" customWidth="1"/>
    <col min="13825" max="13825" width="3.875" customWidth="1"/>
    <col min="13826" max="13826" width="18.75" customWidth="1"/>
    <col min="13827" max="13827" width="5.75" customWidth="1"/>
    <col min="13828" max="13832" width="5.875" customWidth="1"/>
    <col min="13842" max="13842" width="8.125" customWidth="1"/>
    <col min="13843" max="13843" width="4.5" customWidth="1"/>
    <col min="13844" max="13844" width="18.75" customWidth="1"/>
    <col min="13845" max="13845" width="6.25" customWidth="1"/>
    <col min="13846" max="13849" width="5" customWidth="1"/>
    <col min="13850" max="13850" width="6" customWidth="1"/>
    <col min="13851" max="13851" width="0" hidden="1" customWidth="1"/>
    <col min="13853" max="13853" width="3.75" customWidth="1"/>
    <col min="13854" max="13854" width="18.75" customWidth="1"/>
    <col min="13855" max="13857" width="8.25" customWidth="1"/>
    <col min="13858" max="13859" width="0" hidden="1" customWidth="1"/>
    <col min="13860" max="13861" width="3.625" customWidth="1"/>
    <col min="13862" max="13862" width="5.25" customWidth="1"/>
    <col min="13863" max="13863" width="20.375" customWidth="1"/>
    <col min="13864" max="13869" width="5.875" customWidth="1"/>
    <col min="13870" max="13870" width="7.125" customWidth="1"/>
    <col min="13871" max="13871" width="5.125" customWidth="1"/>
    <col min="13873" max="13873" width="21" customWidth="1"/>
    <col min="13874" max="13874" width="7" customWidth="1"/>
    <col min="13875" max="13875" width="7.5" customWidth="1"/>
    <col min="13876" max="13876" width="7.375" customWidth="1"/>
    <col min="13877" max="13877" width="8.25" customWidth="1"/>
    <col min="13878" max="13878" width="7.375" customWidth="1"/>
    <col min="13879" max="13879" width="7" customWidth="1"/>
    <col min="13880" max="13880" width="11.125" customWidth="1"/>
    <col min="13881" max="13881" width="7.375" customWidth="1"/>
    <col min="13882" max="13882" width="6.625" customWidth="1"/>
    <col min="14081" max="14081" width="3.875" customWidth="1"/>
    <col min="14082" max="14082" width="18.75" customWidth="1"/>
    <col min="14083" max="14083" width="5.75" customWidth="1"/>
    <col min="14084" max="14088" width="5.875" customWidth="1"/>
    <col min="14098" max="14098" width="8.125" customWidth="1"/>
    <col min="14099" max="14099" width="4.5" customWidth="1"/>
    <col min="14100" max="14100" width="18.75" customWidth="1"/>
    <col min="14101" max="14101" width="6.25" customWidth="1"/>
    <col min="14102" max="14105" width="5" customWidth="1"/>
    <col min="14106" max="14106" width="6" customWidth="1"/>
    <col min="14107" max="14107" width="0" hidden="1" customWidth="1"/>
    <col min="14109" max="14109" width="3.75" customWidth="1"/>
    <col min="14110" max="14110" width="18.75" customWidth="1"/>
    <col min="14111" max="14113" width="8.25" customWidth="1"/>
    <col min="14114" max="14115" width="0" hidden="1" customWidth="1"/>
    <col min="14116" max="14117" width="3.625" customWidth="1"/>
    <col min="14118" max="14118" width="5.25" customWidth="1"/>
    <col min="14119" max="14119" width="20.375" customWidth="1"/>
    <col min="14120" max="14125" width="5.875" customWidth="1"/>
    <col min="14126" max="14126" width="7.125" customWidth="1"/>
    <col min="14127" max="14127" width="5.125" customWidth="1"/>
    <col min="14129" max="14129" width="21" customWidth="1"/>
    <col min="14130" max="14130" width="7" customWidth="1"/>
    <col min="14131" max="14131" width="7.5" customWidth="1"/>
    <col min="14132" max="14132" width="7.375" customWidth="1"/>
    <col min="14133" max="14133" width="8.25" customWidth="1"/>
    <col min="14134" max="14134" width="7.375" customWidth="1"/>
    <col min="14135" max="14135" width="7" customWidth="1"/>
    <col min="14136" max="14136" width="11.125" customWidth="1"/>
    <col min="14137" max="14137" width="7.375" customWidth="1"/>
    <col min="14138" max="14138" width="6.625" customWidth="1"/>
    <col min="14337" max="14337" width="3.875" customWidth="1"/>
    <col min="14338" max="14338" width="18.75" customWidth="1"/>
    <col min="14339" max="14339" width="5.75" customWidth="1"/>
    <col min="14340" max="14344" width="5.875" customWidth="1"/>
    <col min="14354" max="14354" width="8.125" customWidth="1"/>
    <col min="14355" max="14355" width="4.5" customWidth="1"/>
    <col min="14356" max="14356" width="18.75" customWidth="1"/>
    <col min="14357" max="14357" width="6.25" customWidth="1"/>
    <col min="14358" max="14361" width="5" customWidth="1"/>
    <col min="14362" max="14362" width="6" customWidth="1"/>
    <col min="14363" max="14363" width="0" hidden="1" customWidth="1"/>
    <col min="14365" max="14365" width="3.75" customWidth="1"/>
    <col min="14366" max="14366" width="18.75" customWidth="1"/>
    <col min="14367" max="14369" width="8.25" customWidth="1"/>
    <col min="14370" max="14371" width="0" hidden="1" customWidth="1"/>
    <col min="14372" max="14373" width="3.625" customWidth="1"/>
    <col min="14374" max="14374" width="5.25" customWidth="1"/>
    <col min="14375" max="14375" width="20.375" customWidth="1"/>
    <col min="14376" max="14381" width="5.875" customWidth="1"/>
    <col min="14382" max="14382" width="7.125" customWidth="1"/>
    <col min="14383" max="14383" width="5.125" customWidth="1"/>
    <col min="14385" max="14385" width="21" customWidth="1"/>
    <col min="14386" max="14386" width="7" customWidth="1"/>
    <col min="14387" max="14387" width="7.5" customWidth="1"/>
    <col min="14388" max="14388" width="7.375" customWidth="1"/>
    <col min="14389" max="14389" width="8.25" customWidth="1"/>
    <col min="14390" max="14390" width="7.375" customWidth="1"/>
    <col min="14391" max="14391" width="7" customWidth="1"/>
    <col min="14392" max="14392" width="11.125" customWidth="1"/>
    <col min="14393" max="14393" width="7.375" customWidth="1"/>
    <col min="14394" max="14394" width="6.625" customWidth="1"/>
    <col min="14593" max="14593" width="3.875" customWidth="1"/>
    <col min="14594" max="14594" width="18.75" customWidth="1"/>
    <col min="14595" max="14595" width="5.75" customWidth="1"/>
    <col min="14596" max="14600" width="5.875" customWidth="1"/>
    <col min="14610" max="14610" width="8.125" customWidth="1"/>
    <col min="14611" max="14611" width="4.5" customWidth="1"/>
    <col min="14612" max="14612" width="18.75" customWidth="1"/>
    <col min="14613" max="14613" width="6.25" customWidth="1"/>
    <col min="14614" max="14617" width="5" customWidth="1"/>
    <col min="14618" max="14618" width="6" customWidth="1"/>
    <col min="14619" max="14619" width="0" hidden="1" customWidth="1"/>
    <col min="14621" max="14621" width="3.75" customWidth="1"/>
    <col min="14622" max="14622" width="18.75" customWidth="1"/>
    <col min="14623" max="14625" width="8.25" customWidth="1"/>
    <col min="14626" max="14627" width="0" hidden="1" customWidth="1"/>
    <col min="14628" max="14629" width="3.625" customWidth="1"/>
    <col min="14630" max="14630" width="5.25" customWidth="1"/>
    <col min="14631" max="14631" width="20.375" customWidth="1"/>
    <col min="14632" max="14637" width="5.875" customWidth="1"/>
    <col min="14638" max="14638" width="7.125" customWidth="1"/>
    <col min="14639" max="14639" width="5.125" customWidth="1"/>
    <col min="14641" max="14641" width="21" customWidth="1"/>
    <col min="14642" max="14642" width="7" customWidth="1"/>
    <col min="14643" max="14643" width="7.5" customWidth="1"/>
    <col min="14644" max="14644" width="7.375" customWidth="1"/>
    <col min="14645" max="14645" width="8.25" customWidth="1"/>
    <col min="14646" max="14646" width="7.375" customWidth="1"/>
    <col min="14647" max="14647" width="7" customWidth="1"/>
    <col min="14648" max="14648" width="11.125" customWidth="1"/>
    <col min="14649" max="14649" width="7.375" customWidth="1"/>
    <col min="14650" max="14650" width="6.625" customWidth="1"/>
    <col min="14849" max="14849" width="3.875" customWidth="1"/>
    <col min="14850" max="14850" width="18.75" customWidth="1"/>
    <col min="14851" max="14851" width="5.75" customWidth="1"/>
    <col min="14852" max="14856" width="5.875" customWidth="1"/>
    <col min="14866" max="14866" width="8.125" customWidth="1"/>
    <col min="14867" max="14867" width="4.5" customWidth="1"/>
    <col min="14868" max="14868" width="18.75" customWidth="1"/>
    <col min="14869" max="14869" width="6.25" customWidth="1"/>
    <col min="14870" max="14873" width="5" customWidth="1"/>
    <col min="14874" max="14874" width="6" customWidth="1"/>
    <col min="14875" max="14875" width="0" hidden="1" customWidth="1"/>
    <col min="14877" max="14877" width="3.75" customWidth="1"/>
    <col min="14878" max="14878" width="18.75" customWidth="1"/>
    <col min="14879" max="14881" width="8.25" customWidth="1"/>
    <col min="14882" max="14883" width="0" hidden="1" customWidth="1"/>
    <col min="14884" max="14885" width="3.625" customWidth="1"/>
    <col min="14886" max="14886" width="5.25" customWidth="1"/>
    <col min="14887" max="14887" width="20.375" customWidth="1"/>
    <col min="14888" max="14893" width="5.875" customWidth="1"/>
    <col min="14894" max="14894" width="7.125" customWidth="1"/>
    <col min="14895" max="14895" width="5.125" customWidth="1"/>
    <col min="14897" max="14897" width="21" customWidth="1"/>
    <col min="14898" max="14898" width="7" customWidth="1"/>
    <col min="14899" max="14899" width="7.5" customWidth="1"/>
    <col min="14900" max="14900" width="7.375" customWidth="1"/>
    <col min="14901" max="14901" width="8.25" customWidth="1"/>
    <col min="14902" max="14902" width="7.375" customWidth="1"/>
    <col min="14903" max="14903" width="7" customWidth="1"/>
    <col min="14904" max="14904" width="11.125" customWidth="1"/>
    <col min="14905" max="14905" width="7.375" customWidth="1"/>
    <col min="14906" max="14906" width="6.625" customWidth="1"/>
    <col min="15105" max="15105" width="3.875" customWidth="1"/>
    <col min="15106" max="15106" width="18.75" customWidth="1"/>
    <col min="15107" max="15107" width="5.75" customWidth="1"/>
    <col min="15108" max="15112" width="5.875" customWidth="1"/>
    <col min="15122" max="15122" width="8.125" customWidth="1"/>
    <col min="15123" max="15123" width="4.5" customWidth="1"/>
    <col min="15124" max="15124" width="18.75" customWidth="1"/>
    <col min="15125" max="15125" width="6.25" customWidth="1"/>
    <col min="15126" max="15129" width="5" customWidth="1"/>
    <col min="15130" max="15130" width="6" customWidth="1"/>
    <col min="15131" max="15131" width="0" hidden="1" customWidth="1"/>
    <col min="15133" max="15133" width="3.75" customWidth="1"/>
    <col min="15134" max="15134" width="18.75" customWidth="1"/>
    <col min="15135" max="15137" width="8.25" customWidth="1"/>
    <col min="15138" max="15139" width="0" hidden="1" customWidth="1"/>
    <col min="15140" max="15141" width="3.625" customWidth="1"/>
    <col min="15142" max="15142" width="5.25" customWidth="1"/>
    <col min="15143" max="15143" width="20.375" customWidth="1"/>
    <col min="15144" max="15149" width="5.875" customWidth="1"/>
    <col min="15150" max="15150" width="7.125" customWidth="1"/>
    <col min="15151" max="15151" width="5.125" customWidth="1"/>
    <col min="15153" max="15153" width="21" customWidth="1"/>
    <col min="15154" max="15154" width="7" customWidth="1"/>
    <col min="15155" max="15155" width="7.5" customWidth="1"/>
    <col min="15156" max="15156" width="7.375" customWidth="1"/>
    <col min="15157" max="15157" width="8.25" customWidth="1"/>
    <col min="15158" max="15158" width="7.375" customWidth="1"/>
    <col min="15159" max="15159" width="7" customWidth="1"/>
    <col min="15160" max="15160" width="11.125" customWidth="1"/>
    <col min="15161" max="15161" width="7.375" customWidth="1"/>
    <col min="15162" max="15162" width="6.625" customWidth="1"/>
    <col min="15361" max="15361" width="3.875" customWidth="1"/>
    <col min="15362" max="15362" width="18.75" customWidth="1"/>
    <col min="15363" max="15363" width="5.75" customWidth="1"/>
    <col min="15364" max="15368" width="5.875" customWidth="1"/>
    <col min="15378" max="15378" width="8.125" customWidth="1"/>
    <col min="15379" max="15379" width="4.5" customWidth="1"/>
    <col min="15380" max="15380" width="18.75" customWidth="1"/>
    <col min="15381" max="15381" width="6.25" customWidth="1"/>
    <col min="15382" max="15385" width="5" customWidth="1"/>
    <col min="15386" max="15386" width="6" customWidth="1"/>
    <col min="15387" max="15387" width="0" hidden="1" customWidth="1"/>
    <col min="15389" max="15389" width="3.75" customWidth="1"/>
    <col min="15390" max="15390" width="18.75" customWidth="1"/>
    <col min="15391" max="15393" width="8.25" customWidth="1"/>
    <col min="15394" max="15395" width="0" hidden="1" customWidth="1"/>
    <col min="15396" max="15397" width="3.625" customWidth="1"/>
    <col min="15398" max="15398" width="5.25" customWidth="1"/>
    <col min="15399" max="15399" width="20.375" customWidth="1"/>
    <col min="15400" max="15405" width="5.875" customWidth="1"/>
    <col min="15406" max="15406" width="7.125" customWidth="1"/>
    <col min="15407" max="15407" width="5.125" customWidth="1"/>
    <col min="15409" max="15409" width="21" customWidth="1"/>
    <col min="15410" max="15410" width="7" customWidth="1"/>
    <col min="15411" max="15411" width="7.5" customWidth="1"/>
    <col min="15412" max="15412" width="7.375" customWidth="1"/>
    <col min="15413" max="15413" width="8.25" customWidth="1"/>
    <col min="15414" max="15414" width="7.375" customWidth="1"/>
    <col min="15415" max="15415" width="7" customWidth="1"/>
    <col min="15416" max="15416" width="11.125" customWidth="1"/>
    <col min="15417" max="15417" width="7.375" customWidth="1"/>
    <col min="15418" max="15418" width="6.625" customWidth="1"/>
    <col min="15617" max="15617" width="3.875" customWidth="1"/>
    <col min="15618" max="15618" width="18.75" customWidth="1"/>
    <col min="15619" max="15619" width="5.75" customWidth="1"/>
    <col min="15620" max="15624" width="5.875" customWidth="1"/>
    <col min="15634" max="15634" width="8.125" customWidth="1"/>
    <col min="15635" max="15635" width="4.5" customWidth="1"/>
    <col min="15636" max="15636" width="18.75" customWidth="1"/>
    <col min="15637" max="15637" width="6.25" customWidth="1"/>
    <col min="15638" max="15641" width="5" customWidth="1"/>
    <col min="15642" max="15642" width="6" customWidth="1"/>
    <col min="15643" max="15643" width="0" hidden="1" customWidth="1"/>
    <col min="15645" max="15645" width="3.75" customWidth="1"/>
    <col min="15646" max="15646" width="18.75" customWidth="1"/>
    <col min="15647" max="15649" width="8.25" customWidth="1"/>
    <col min="15650" max="15651" width="0" hidden="1" customWidth="1"/>
    <col min="15652" max="15653" width="3.625" customWidth="1"/>
    <col min="15654" max="15654" width="5.25" customWidth="1"/>
    <col min="15655" max="15655" width="20.375" customWidth="1"/>
    <col min="15656" max="15661" width="5.875" customWidth="1"/>
    <col min="15662" max="15662" width="7.125" customWidth="1"/>
    <col min="15663" max="15663" width="5.125" customWidth="1"/>
    <col min="15665" max="15665" width="21" customWidth="1"/>
    <col min="15666" max="15666" width="7" customWidth="1"/>
    <col min="15667" max="15667" width="7.5" customWidth="1"/>
    <col min="15668" max="15668" width="7.375" customWidth="1"/>
    <col min="15669" max="15669" width="8.25" customWidth="1"/>
    <col min="15670" max="15670" width="7.375" customWidth="1"/>
    <col min="15671" max="15671" width="7" customWidth="1"/>
    <col min="15672" max="15672" width="11.125" customWidth="1"/>
    <col min="15673" max="15673" width="7.375" customWidth="1"/>
    <col min="15674" max="15674" width="6.625" customWidth="1"/>
    <col min="15873" max="15873" width="3.875" customWidth="1"/>
    <col min="15874" max="15874" width="18.75" customWidth="1"/>
    <col min="15875" max="15875" width="5.75" customWidth="1"/>
    <col min="15876" max="15880" width="5.875" customWidth="1"/>
    <col min="15890" max="15890" width="8.125" customWidth="1"/>
    <col min="15891" max="15891" width="4.5" customWidth="1"/>
    <col min="15892" max="15892" width="18.75" customWidth="1"/>
    <col min="15893" max="15893" width="6.25" customWidth="1"/>
    <col min="15894" max="15897" width="5" customWidth="1"/>
    <col min="15898" max="15898" width="6" customWidth="1"/>
    <col min="15899" max="15899" width="0" hidden="1" customWidth="1"/>
    <col min="15901" max="15901" width="3.75" customWidth="1"/>
    <col min="15902" max="15902" width="18.75" customWidth="1"/>
    <col min="15903" max="15905" width="8.25" customWidth="1"/>
    <col min="15906" max="15907" width="0" hidden="1" customWidth="1"/>
    <col min="15908" max="15909" width="3.625" customWidth="1"/>
    <col min="15910" max="15910" width="5.25" customWidth="1"/>
    <col min="15911" max="15911" width="20.375" customWidth="1"/>
    <col min="15912" max="15917" width="5.875" customWidth="1"/>
    <col min="15918" max="15918" width="7.125" customWidth="1"/>
    <col min="15919" max="15919" width="5.125" customWidth="1"/>
    <col min="15921" max="15921" width="21" customWidth="1"/>
    <col min="15922" max="15922" width="7" customWidth="1"/>
    <col min="15923" max="15923" width="7.5" customWidth="1"/>
    <col min="15924" max="15924" width="7.375" customWidth="1"/>
    <col min="15925" max="15925" width="8.25" customWidth="1"/>
    <col min="15926" max="15926" width="7.375" customWidth="1"/>
    <col min="15927" max="15927" width="7" customWidth="1"/>
    <col min="15928" max="15928" width="11.125" customWidth="1"/>
    <col min="15929" max="15929" width="7.375" customWidth="1"/>
    <col min="15930" max="15930" width="6.625" customWidth="1"/>
    <col min="16129" max="16129" width="3.875" customWidth="1"/>
    <col min="16130" max="16130" width="18.75" customWidth="1"/>
    <col min="16131" max="16131" width="5.75" customWidth="1"/>
    <col min="16132" max="16136" width="5.875" customWidth="1"/>
    <col min="16146" max="16146" width="8.125" customWidth="1"/>
    <col min="16147" max="16147" width="4.5" customWidth="1"/>
    <col min="16148" max="16148" width="18.75" customWidth="1"/>
    <col min="16149" max="16149" width="6.25" customWidth="1"/>
    <col min="16150" max="16153" width="5" customWidth="1"/>
    <col min="16154" max="16154" width="6" customWidth="1"/>
    <col min="16155" max="16155" width="0" hidden="1" customWidth="1"/>
    <col min="16157" max="16157" width="3.75" customWidth="1"/>
    <col min="16158" max="16158" width="18.75" customWidth="1"/>
    <col min="16159" max="16161" width="8.25" customWidth="1"/>
    <col min="16162" max="16163" width="0" hidden="1" customWidth="1"/>
    <col min="16164" max="16165" width="3.625" customWidth="1"/>
    <col min="16166" max="16166" width="5.25" customWidth="1"/>
    <col min="16167" max="16167" width="20.375" customWidth="1"/>
    <col min="16168" max="16173" width="5.875" customWidth="1"/>
    <col min="16174" max="16174" width="7.125" customWidth="1"/>
    <col min="16175" max="16175" width="5.125" customWidth="1"/>
    <col min="16177" max="16177" width="21" customWidth="1"/>
    <col min="16178" max="16178" width="7" customWidth="1"/>
    <col min="16179" max="16179" width="7.5" customWidth="1"/>
    <col min="16180" max="16180" width="7.375" customWidth="1"/>
    <col min="16181" max="16181" width="8.25" customWidth="1"/>
    <col min="16182" max="16182" width="7.375" customWidth="1"/>
    <col min="16183" max="16183" width="7" customWidth="1"/>
    <col min="16184" max="16184" width="11.125" customWidth="1"/>
    <col min="16185" max="16185" width="7.375" customWidth="1"/>
    <col min="16186" max="16186" width="6.625" customWidth="1"/>
  </cols>
  <sheetData>
    <row r="1" spans="1:62" ht="28.5" customHeight="1" x14ac:dyDescent="0.65">
      <c r="A1" s="92" t="s">
        <v>112</v>
      </c>
      <c r="B1" s="92"/>
      <c r="C1" s="92"/>
      <c r="D1" s="92"/>
      <c r="E1" s="92"/>
      <c r="F1" s="93" t="s">
        <v>113</v>
      </c>
      <c r="G1" s="93"/>
      <c r="H1" s="93"/>
      <c r="AB1" s="94"/>
      <c r="AC1" s="95" t="s">
        <v>114</v>
      </c>
      <c r="AD1" s="95"/>
      <c r="AE1" s="95"/>
      <c r="AF1" s="95"/>
      <c r="AG1" s="95"/>
      <c r="AH1" s="96"/>
      <c r="AI1" s="96"/>
      <c r="AJ1" s="97"/>
      <c r="AK1" s="97"/>
      <c r="AL1" s="98" t="s">
        <v>115</v>
      </c>
      <c r="AM1" s="98"/>
      <c r="AN1" s="98"/>
      <c r="AO1" s="98"/>
      <c r="AP1" s="98"/>
      <c r="AQ1" s="98"/>
      <c r="AR1" s="98"/>
      <c r="AS1" s="98"/>
      <c r="AT1" s="99"/>
      <c r="AU1" s="99"/>
      <c r="AV1" s="100" t="s">
        <v>116</v>
      </c>
      <c r="AW1" s="100"/>
      <c r="AX1" s="100"/>
      <c r="AY1" s="100"/>
      <c r="AZ1" s="100"/>
      <c r="BA1" s="100"/>
      <c r="BB1" s="100"/>
      <c r="BC1" s="100"/>
      <c r="BD1" s="101"/>
      <c r="BE1" s="101"/>
    </row>
    <row r="2" spans="1:62" ht="31.5" customHeight="1" x14ac:dyDescent="0.65">
      <c r="A2" s="102"/>
      <c r="B2" s="102"/>
      <c r="C2" s="103"/>
      <c r="D2" s="104"/>
      <c r="E2" s="105"/>
      <c r="F2" s="105"/>
      <c r="G2" s="105"/>
      <c r="H2" s="105"/>
      <c r="S2" s="92" t="s">
        <v>117</v>
      </c>
      <c r="T2" s="92"/>
      <c r="U2" s="92"/>
      <c r="V2" s="92"/>
      <c r="W2" s="92"/>
      <c r="X2" s="106" t="str">
        <f>F1</f>
        <v>تموز 2017</v>
      </c>
      <c r="Y2" s="106"/>
      <c r="Z2" s="106"/>
      <c r="AA2" s="107"/>
      <c r="AB2" s="94"/>
      <c r="AC2" s="95" t="str">
        <f>F1</f>
        <v>تموز 2017</v>
      </c>
      <c r="AD2" s="95"/>
      <c r="AE2" s="95"/>
      <c r="AF2" s="95"/>
      <c r="AG2" s="95"/>
      <c r="AH2" s="96"/>
      <c r="AI2" s="96"/>
      <c r="AJ2" s="97"/>
      <c r="AK2" s="97"/>
      <c r="AL2" s="98" t="s">
        <v>118</v>
      </c>
      <c r="AM2" s="98"/>
      <c r="AN2" s="98"/>
      <c r="AO2" s="98"/>
      <c r="AP2" s="98"/>
      <c r="AQ2" s="98"/>
      <c r="AR2" s="98"/>
      <c r="AS2" s="98"/>
      <c r="AT2" s="108"/>
      <c r="AU2" s="108"/>
      <c r="AV2" s="109" t="s">
        <v>119</v>
      </c>
      <c r="AW2" s="109"/>
      <c r="AX2" s="109"/>
      <c r="AY2" s="109"/>
      <c r="AZ2" s="109"/>
      <c r="BA2" s="109"/>
      <c r="BB2" s="109"/>
      <c r="BC2" s="109"/>
      <c r="BD2" s="110"/>
      <c r="BE2" s="110"/>
      <c r="BF2" s="101"/>
      <c r="BG2" s="101"/>
      <c r="BH2" s="101"/>
      <c r="BI2" s="101"/>
    </row>
    <row r="3" spans="1:62" ht="24.75" customHeight="1" x14ac:dyDescent="0.2">
      <c r="A3" s="111" t="s">
        <v>120</v>
      </c>
      <c r="B3" s="111"/>
      <c r="C3" s="111"/>
      <c r="D3" s="111"/>
      <c r="E3" s="111"/>
      <c r="F3" s="111"/>
      <c r="G3" s="111"/>
      <c r="H3" s="111"/>
      <c r="R3" s="9"/>
      <c r="S3" s="9"/>
      <c r="T3" s="112"/>
      <c r="U3" s="113"/>
      <c r="V3" s="113"/>
      <c r="W3" s="113"/>
      <c r="X3" s="113"/>
      <c r="Y3" s="113"/>
      <c r="Z3" s="113"/>
      <c r="AA3" s="113"/>
      <c r="AC3" s="111" t="s">
        <v>120</v>
      </c>
      <c r="AD3" s="111"/>
      <c r="AE3" s="111"/>
      <c r="AF3" s="111"/>
      <c r="AG3" s="111"/>
      <c r="AH3" s="114"/>
      <c r="AI3" s="114"/>
      <c r="AJ3" s="115"/>
      <c r="AK3" s="116" t="s">
        <v>121</v>
      </c>
      <c r="AL3" s="116"/>
      <c r="AM3" s="116"/>
      <c r="AN3" s="116"/>
      <c r="AO3" s="116"/>
      <c r="AP3" s="116"/>
      <c r="AQ3" s="116"/>
      <c r="AR3" s="116"/>
      <c r="AS3" s="116"/>
      <c r="AT3" s="117"/>
      <c r="AU3" s="118"/>
      <c r="AV3" s="119" t="s">
        <v>121</v>
      </c>
      <c r="AW3" s="119"/>
      <c r="AX3" s="119"/>
      <c r="AY3" s="119"/>
      <c r="AZ3" s="119"/>
      <c r="BA3" s="119"/>
      <c r="BB3" s="119"/>
      <c r="BC3" s="119"/>
      <c r="BD3" s="120"/>
    </row>
    <row r="4" spans="1:62" ht="52.5" customHeight="1" x14ac:dyDescent="0.25">
      <c r="A4" s="16" t="s">
        <v>3</v>
      </c>
      <c r="B4" s="17" t="s">
        <v>4</v>
      </c>
      <c r="C4" s="17" t="s">
        <v>97</v>
      </c>
      <c r="D4" s="121" t="s">
        <v>5</v>
      </c>
      <c r="E4" s="122"/>
      <c r="F4" s="123"/>
      <c r="G4" s="124" t="s">
        <v>122</v>
      </c>
      <c r="H4" s="125"/>
      <c r="U4" s="111" t="s">
        <v>120</v>
      </c>
      <c r="V4" s="111"/>
      <c r="W4" s="111"/>
      <c r="X4" s="111"/>
      <c r="Y4" s="111"/>
      <c r="Z4" s="111"/>
      <c r="AB4" s="94"/>
      <c r="AC4" s="16" t="s">
        <v>3</v>
      </c>
      <c r="AD4" s="17" t="s">
        <v>4</v>
      </c>
      <c r="AE4" s="121" t="s">
        <v>5</v>
      </c>
      <c r="AF4" s="122"/>
      <c r="AG4" s="123"/>
      <c r="AH4" s="126"/>
      <c r="AI4" s="127"/>
      <c r="AJ4" s="128"/>
      <c r="AK4" s="129"/>
      <c r="AL4" s="130" t="s">
        <v>3</v>
      </c>
      <c r="AM4" s="130" t="s">
        <v>4</v>
      </c>
      <c r="AN4" s="131" t="s">
        <v>123</v>
      </c>
      <c r="AO4" s="132"/>
      <c r="AP4" s="131" t="s">
        <v>124</v>
      </c>
      <c r="AQ4" s="132"/>
      <c r="AR4" s="131" t="s">
        <v>125</v>
      </c>
      <c r="AS4" s="132"/>
      <c r="AT4" s="133"/>
      <c r="AV4" s="130" t="s">
        <v>3</v>
      </c>
      <c r="AW4" s="130" t="s">
        <v>4</v>
      </c>
      <c r="AX4" s="131" t="s">
        <v>126</v>
      </c>
      <c r="AY4" s="132"/>
      <c r="AZ4" s="131" t="s">
        <v>127</v>
      </c>
      <c r="BA4" s="132"/>
      <c r="BB4" s="134" t="s">
        <v>125</v>
      </c>
      <c r="BC4" s="134"/>
      <c r="BD4" s="135"/>
    </row>
    <row r="5" spans="1:62" ht="68.25" customHeight="1" x14ac:dyDescent="0.25">
      <c r="A5" s="29"/>
      <c r="B5" s="30"/>
      <c r="C5" s="30"/>
      <c r="D5" s="136" t="s">
        <v>128</v>
      </c>
      <c r="E5" s="136" t="s">
        <v>129</v>
      </c>
      <c r="F5" s="137" t="s">
        <v>130</v>
      </c>
      <c r="G5" s="136" t="str">
        <f>E5</f>
        <v xml:space="preserve"> حزيران 2017   </v>
      </c>
      <c r="H5" s="136" t="str">
        <f>D5</f>
        <v>تموز 2016</v>
      </c>
      <c r="S5" s="16" t="s">
        <v>3</v>
      </c>
      <c r="T5" s="17" t="s">
        <v>131</v>
      </c>
      <c r="U5" s="17" t="s">
        <v>97</v>
      </c>
      <c r="V5" s="138" t="s">
        <v>132</v>
      </c>
      <c r="W5" s="139" t="s">
        <v>133</v>
      </c>
      <c r="X5" s="140" t="s">
        <v>134</v>
      </c>
      <c r="Y5" s="141" t="s">
        <v>135</v>
      </c>
      <c r="Z5" s="141" t="s">
        <v>136</v>
      </c>
      <c r="AA5" s="142"/>
      <c r="AB5" s="143"/>
      <c r="AC5" s="29"/>
      <c r="AD5" s="30"/>
      <c r="AE5" s="144" t="s">
        <v>123</v>
      </c>
      <c r="AF5" s="145" t="s">
        <v>124</v>
      </c>
      <c r="AG5" s="145" t="s">
        <v>125</v>
      </c>
      <c r="AH5" s="146" t="s">
        <v>137</v>
      </c>
      <c r="AI5" s="147" t="s">
        <v>138</v>
      </c>
      <c r="AJ5" s="128"/>
      <c r="AK5" s="129"/>
      <c r="AL5" s="148"/>
      <c r="AM5" s="148"/>
      <c r="AN5" s="145" t="s">
        <v>139</v>
      </c>
      <c r="AO5" s="145" t="s">
        <v>140</v>
      </c>
      <c r="AP5" s="145" t="s">
        <v>141</v>
      </c>
      <c r="AQ5" s="145" t="s">
        <v>142</v>
      </c>
      <c r="AR5" s="145" t="s">
        <v>143</v>
      </c>
      <c r="AS5" s="145" t="s">
        <v>140</v>
      </c>
      <c r="AT5" s="108"/>
      <c r="AV5" s="148"/>
      <c r="AW5" s="148"/>
      <c r="AX5" s="145" t="s">
        <v>144</v>
      </c>
      <c r="AY5" s="145" t="s">
        <v>145</v>
      </c>
      <c r="AZ5" s="145" t="s">
        <v>144</v>
      </c>
      <c r="BA5" s="145" t="s">
        <v>146</v>
      </c>
      <c r="BB5" s="145" t="s">
        <v>147</v>
      </c>
      <c r="BC5" s="145" t="s">
        <v>148</v>
      </c>
    </row>
    <row r="6" spans="1:62" ht="22.5" customHeight="1" x14ac:dyDescent="0.25">
      <c r="A6" s="36" t="s">
        <v>24</v>
      </c>
      <c r="B6" s="37" t="s">
        <v>25</v>
      </c>
      <c r="C6" s="149">
        <v>29.605</v>
      </c>
      <c r="D6" s="150">
        <v>96.7</v>
      </c>
      <c r="E6" s="150">
        <v>94.6</v>
      </c>
      <c r="F6" s="151">
        <v>94.4</v>
      </c>
      <c r="G6" s="152">
        <f>ROUND((F6/E6-1)*100,1)</f>
        <v>-0.2</v>
      </c>
      <c r="H6" s="153">
        <f>ROUND((F6/D6-1)*100,1)</f>
        <v>-2.4</v>
      </c>
      <c r="S6" s="23"/>
      <c r="T6" s="24"/>
      <c r="U6" s="24"/>
      <c r="V6" s="154"/>
      <c r="W6" s="155"/>
      <c r="X6" s="156"/>
      <c r="Y6" s="157"/>
      <c r="Z6" s="157"/>
      <c r="AA6" s="142"/>
      <c r="AB6" s="143"/>
      <c r="AC6" s="36" t="s">
        <v>24</v>
      </c>
      <c r="AD6" s="37" t="s">
        <v>25</v>
      </c>
      <c r="AE6" s="150">
        <v>88.9</v>
      </c>
      <c r="AF6" s="158">
        <v>95.4</v>
      </c>
      <c r="AG6" s="159">
        <v>95.3</v>
      </c>
      <c r="AH6" s="35">
        <f>AVERAGE(AE6:AG6)</f>
        <v>93.2</v>
      </c>
      <c r="AI6" s="35">
        <f>STDEV(AE6:AG6)/AH6*100</f>
        <v>3.9959709119176097</v>
      </c>
      <c r="AJ6" s="160"/>
      <c r="AK6" s="160"/>
      <c r="AL6" s="161" t="s">
        <v>24</v>
      </c>
      <c r="AM6" s="162" t="s">
        <v>25</v>
      </c>
      <c r="AN6" s="163">
        <v>90.9</v>
      </c>
      <c r="AO6" s="163">
        <v>90.7</v>
      </c>
      <c r="AP6" s="164">
        <v>94.9</v>
      </c>
      <c r="AQ6" s="163">
        <v>96.1</v>
      </c>
      <c r="AR6" s="163">
        <v>95.4</v>
      </c>
      <c r="AS6" s="163">
        <v>99.5</v>
      </c>
      <c r="AT6" s="108"/>
      <c r="AV6" s="161" t="s">
        <v>24</v>
      </c>
      <c r="AW6" s="162" t="s">
        <v>25</v>
      </c>
      <c r="AX6" s="145">
        <v>-2.2000000000000002</v>
      </c>
      <c r="AY6" s="145">
        <v>-2</v>
      </c>
      <c r="AZ6" s="145">
        <v>0.5</v>
      </c>
      <c r="BA6" s="145">
        <v>-0.7</v>
      </c>
      <c r="BB6" s="145">
        <v>-0.1</v>
      </c>
      <c r="BC6" s="145">
        <v>-4.2</v>
      </c>
    </row>
    <row r="7" spans="1:62" ht="12.75" customHeight="1" x14ac:dyDescent="0.25">
      <c r="A7" s="45" t="s">
        <v>26</v>
      </c>
      <c r="B7" s="46" t="s">
        <v>27</v>
      </c>
      <c r="C7" s="165">
        <v>28.256</v>
      </c>
      <c r="D7" s="150">
        <v>96.5</v>
      </c>
      <c r="E7" s="150">
        <v>94.3</v>
      </c>
      <c r="F7" s="166">
        <v>94.1</v>
      </c>
      <c r="G7" s="152">
        <f>ROUND((F7/E7-1)*100,1)</f>
        <v>-0.2</v>
      </c>
      <c r="H7" s="153">
        <f t="shared" ref="H7:H42" si="0">ROUND((F7/D7-1)*100,1)</f>
        <v>-2.5</v>
      </c>
      <c r="S7" s="23"/>
      <c r="T7" s="24"/>
      <c r="U7" s="24"/>
      <c r="V7" s="154"/>
      <c r="W7" s="155"/>
      <c r="X7" s="156"/>
      <c r="Y7" s="157"/>
      <c r="Z7" s="157"/>
      <c r="AA7" s="142"/>
      <c r="AB7" s="143"/>
      <c r="AC7" s="45" t="s">
        <v>26</v>
      </c>
      <c r="AD7" s="46" t="s">
        <v>27</v>
      </c>
      <c r="AE7" s="158">
        <v>88.3</v>
      </c>
      <c r="AF7" s="158">
        <v>95.2</v>
      </c>
      <c r="AG7" s="159">
        <v>95</v>
      </c>
      <c r="AH7" s="35">
        <f t="shared" ref="AH7:AH41" si="1">AVERAGE(AE7:AG7)</f>
        <v>92.833333333333329</v>
      </c>
      <c r="AI7" s="35">
        <f t="shared" ref="AI7:AI41" si="2">STDEV(AE7:AG7)/AH7*100</f>
        <v>4.2304364711932223</v>
      </c>
      <c r="AJ7" s="160"/>
      <c r="AK7" s="160"/>
      <c r="AL7" s="167" t="s">
        <v>26</v>
      </c>
      <c r="AM7" s="168" t="s">
        <v>27</v>
      </c>
      <c r="AN7" s="163">
        <v>90.3</v>
      </c>
      <c r="AO7" s="163">
        <v>90.1</v>
      </c>
      <c r="AP7" s="164">
        <v>94.7</v>
      </c>
      <c r="AQ7" s="163">
        <v>96</v>
      </c>
      <c r="AR7" s="163">
        <v>95.1</v>
      </c>
      <c r="AS7" s="163">
        <v>99.4</v>
      </c>
      <c r="AT7" s="108"/>
      <c r="AV7" s="167" t="s">
        <v>26</v>
      </c>
      <c r="AW7" s="168" t="s">
        <v>27</v>
      </c>
      <c r="AX7" s="145">
        <v>-2.2000000000000002</v>
      </c>
      <c r="AY7" s="145">
        <v>-2</v>
      </c>
      <c r="AZ7" s="145">
        <v>0.5</v>
      </c>
      <c r="BA7" s="145">
        <v>-0.8</v>
      </c>
      <c r="BB7" s="145">
        <v>-0.1</v>
      </c>
      <c r="BC7" s="145">
        <v>-4.4000000000000004</v>
      </c>
    </row>
    <row r="8" spans="1:62" ht="12" customHeight="1" x14ac:dyDescent="0.25">
      <c r="A8" s="45" t="s">
        <v>28</v>
      </c>
      <c r="B8" s="53" t="s">
        <v>29</v>
      </c>
      <c r="C8" s="169">
        <v>4.8869999999999996</v>
      </c>
      <c r="D8" s="150">
        <v>103.9</v>
      </c>
      <c r="E8" s="150">
        <v>102.9</v>
      </c>
      <c r="F8" s="166">
        <v>102.8</v>
      </c>
      <c r="G8" s="152">
        <f t="shared" ref="G8:G42" si="3">ROUND((F8/E8-1)*100,1)</f>
        <v>-0.1</v>
      </c>
      <c r="H8" s="153">
        <f t="shared" si="0"/>
        <v>-1.1000000000000001</v>
      </c>
      <c r="S8" s="23"/>
      <c r="T8" s="24"/>
      <c r="U8" s="24"/>
      <c r="V8" s="154"/>
      <c r="W8" s="155"/>
      <c r="X8" s="156"/>
      <c r="Y8" s="157"/>
      <c r="Z8" s="157"/>
      <c r="AA8" s="142"/>
      <c r="AB8" s="143"/>
      <c r="AC8" s="45" t="s">
        <v>28</v>
      </c>
      <c r="AD8" s="53" t="s">
        <v>29</v>
      </c>
      <c r="AE8" s="158">
        <v>99.4</v>
      </c>
      <c r="AF8" s="158">
        <v>104</v>
      </c>
      <c r="AG8" s="159">
        <v>102.1</v>
      </c>
      <c r="AH8" s="35">
        <f t="shared" si="1"/>
        <v>101.83333333333333</v>
      </c>
      <c r="AI8" s="35">
        <f t="shared" si="2"/>
        <v>2.2699493875726064</v>
      </c>
      <c r="AJ8" s="160"/>
      <c r="AK8" s="160"/>
      <c r="AL8" s="167" t="s">
        <v>28</v>
      </c>
      <c r="AM8" s="168" t="s">
        <v>29</v>
      </c>
      <c r="AN8" s="163">
        <v>99.3</v>
      </c>
      <c r="AO8" s="163">
        <v>100.3</v>
      </c>
      <c r="AP8" s="164">
        <v>104.1</v>
      </c>
      <c r="AQ8" s="163">
        <v>105.8</v>
      </c>
      <c r="AR8" s="163">
        <v>102.2</v>
      </c>
      <c r="AS8" s="163">
        <v>102.3</v>
      </c>
      <c r="AT8" s="108"/>
      <c r="AV8" s="167" t="s">
        <v>28</v>
      </c>
      <c r="AW8" s="168" t="s">
        <v>29</v>
      </c>
      <c r="AX8" s="145">
        <v>0.1</v>
      </c>
      <c r="AY8" s="145">
        <v>-0.9</v>
      </c>
      <c r="AZ8" s="145">
        <v>-0.1</v>
      </c>
      <c r="BA8" s="145">
        <v>-1.7</v>
      </c>
      <c r="BB8" s="145">
        <v>-0.1</v>
      </c>
      <c r="BC8" s="145">
        <v>-0.2</v>
      </c>
    </row>
    <row r="9" spans="1:62" ht="12" customHeight="1" x14ac:dyDescent="0.25">
      <c r="A9" s="45" t="s">
        <v>30</v>
      </c>
      <c r="B9" s="55" t="s">
        <v>31</v>
      </c>
      <c r="C9" s="149">
        <v>6.18</v>
      </c>
      <c r="D9" s="150">
        <v>96.6</v>
      </c>
      <c r="E9" s="150">
        <v>95.8</v>
      </c>
      <c r="F9" s="166">
        <v>95.9</v>
      </c>
      <c r="G9" s="152">
        <f t="shared" si="3"/>
        <v>0.1</v>
      </c>
      <c r="H9" s="153">
        <f t="shared" si="0"/>
        <v>-0.7</v>
      </c>
      <c r="S9" s="23"/>
      <c r="T9" s="24"/>
      <c r="U9" s="24"/>
      <c r="V9" s="154"/>
      <c r="W9" s="155"/>
      <c r="X9" s="156"/>
      <c r="Y9" s="157"/>
      <c r="Z9" s="157"/>
      <c r="AA9" s="170"/>
      <c r="AB9" s="143"/>
      <c r="AC9" s="45" t="s">
        <v>30</v>
      </c>
      <c r="AD9" s="55" t="s">
        <v>31</v>
      </c>
      <c r="AE9" s="158">
        <v>90.1</v>
      </c>
      <c r="AF9" s="158">
        <v>95.5</v>
      </c>
      <c r="AG9" s="159">
        <v>97.4</v>
      </c>
      <c r="AH9" s="35">
        <f t="shared" si="1"/>
        <v>94.333333333333329</v>
      </c>
      <c r="AI9" s="35">
        <f t="shared" si="2"/>
        <v>4.0147625547238182</v>
      </c>
      <c r="AJ9" s="160"/>
      <c r="AK9" s="160"/>
      <c r="AL9" s="167" t="s">
        <v>30</v>
      </c>
      <c r="AM9" s="168" t="s">
        <v>31</v>
      </c>
      <c r="AN9" s="163">
        <v>90.2</v>
      </c>
      <c r="AO9" s="163">
        <v>87.9</v>
      </c>
      <c r="AP9" s="164">
        <v>95.4</v>
      </c>
      <c r="AQ9" s="163">
        <v>97.3</v>
      </c>
      <c r="AR9" s="163">
        <v>97.2</v>
      </c>
      <c r="AS9" s="163">
        <v>99.3</v>
      </c>
      <c r="AT9" s="108"/>
      <c r="AV9" s="167" t="s">
        <v>30</v>
      </c>
      <c r="AW9" s="168" t="s">
        <v>31</v>
      </c>
      <c r="AX9" s="145">
        <v>-0.1</v>
      </c>
      <c r="AY9" s="145">
        <v>2.5</v>
      </c>
      <c r="AZ9" s="145">
        <v>0.1</v>
      </c>
      <c r="BA9" s="145">
        <v>-1.8</v>
      </c>
      <c r="BB9" s="145">
        <v>0.2</v>
      </c>
      <c r="BC9" s="145">
        <v>-1.9</v>
      </c>
    </row>
    <row r="10" spans="1:62" ht="12" customHeight="1" x14ac:dyDescent="0.25">
      <c r="A10" s="45" t="s">
        <v>32</v>
      </c>
      <c r="B10" s="53" t="s">
        <v>33</v>
      </c>
      <c r="C10" s="171">
        <v>0.90300000000000002</v>
      </c>
      <c r="D10" s="150">
        <v>87.1</v>
      </c>
      <c r="E10" s="150">
        <v>73.8</v>
      </c>
      <c r="F10" s="166">
        <v>73.3</v>
      </c>
      <c r="G10" s="152">
        <f t="shared" si="3"/>
        <v>-0.7</v>
      </c>
      <c r="H10" s="153">
        <f t="shared" si="0"/>
        <v>-15.8</v>
      </c>
      <c r="S10" s="29"/>
      <c r="T10" s="30"/>
      <c r="U10" s="30"/>
      <c r="V10" s="172"/>
      <c r="W10" s="173"/>
      <c r="X10" s="174"/>
      <c r="Y10" s="175"/>
      <c r="Z10" s="175"/>
      <c r="AA10" s="176"/>
      <c r="AB10" s="143"/>
      <c r="AC10" s="45" t="s">
        <v>32</v>
      </c>
      <c r="AD10" s="53" t="s">
        <v>33</v>
      </c>
      <c r="AE10" s="158">
        <v>73.3</v>
      </c>
      <c r="AF10" s="158">
        <v>74.900000000000006</v>
      </c>
      <c r="AG10" s="159">
        <v>75.7</v>
      </c>
      <c r="AH10" s="35">
        <f t="shared" si="1"/>
        <v>74.633333333333326</v>
      </c>
      <c r="AI10" s="35">
        <f t="shared" si="2"/>
        <v>1.6373651433518008</v>
      </c>
      <c r="AJ10" s="160"/>
      <c r="AK10" s="160"/>
      <c r="AL10" s="167" t="s">
        <v>32</v>
      </c>
      <c r="AM10" s="168" t="s">
        <v>33</v>
      </c>
      <c r="AN10" s="163">
        <v>73.5</v>
      </c>
      <c r="AO10" s="163">
        <v>80.599999999999994</v>
      </c>
      <c r="AP10" s="164">
        <v>74.599999999999994</v>
      </c>
      <c r="AQ10" s="163">
        <v>87.6</v>
      </c>
      <c r="AR10" s="163">
        <v>76.8</v>
      </c>
      <c r="AS10" s="163">
        <v>91</v>
      </c>
      <c r="AT10" s="108"/>
      <c r="AV10" s="167" t="s">
        <v>32</v>
      </c>
      <c r="AW10" s="168" t="s">
        <v>33</v>
      </c>
      <c r="AX10" s="145">
        <v>-0.3</v>
      </c>
      <c r="AY10" s="145">
        <v>-9.1</v>
      </c>
      <c r="AZ10" s="145">
        <v>0.4</v>
      </c>
      <c r="BA10" s="145">
        <v>-14.5</v>
      </c>
      <c r="BB10" s="145">
        <v>-1.4</v>
      </c>
      <c r="BC10" s="145">
        <v>-16.8</v>
      </c>
    </row>
    <row r="11" spans="1:62" ht="12" customHeight="1" x14ac:dyDescent="0.25">
      <c r="A11" s="45" t="s">
        <v>34</v>
      </c>
      <c r="B11" s="55" t="s">
        <v>35</v>
      </c>
      <c r="C11" s="177">
        <v>3.5270000000000001</v>
      </c>
      <c r="D11" s="150">
        <v>97.5</v>
      </c>
      <c r="E11" s="150">
        <v>96</v>
      </c>
      <c r="F11" s="166">
        <v>95.9</v>
      </c>
      <c r="G11" s="152">
        <f t="shared" si="3"/>
        <v>-0.1</v>
      </c>
      <c r="H11" s="153">
        <f t="shared" si="0"/>
        <v>-1.6</v>
      </c>
      <c r="S11" s="45" t="s">
        <v>24</v>
      </c>
      <c r="T11" s="55" t="s">
        <v>25</v>
      </c>
      <c r="U11" s="149">
        <v>29.605</v>
      </c>
      <c r="V11" s="178">
        <v>94.6</v>
      </c>
      <c r="W11" s="179">
        <v>94.4</v>
      </c>
      <c r="X11" s="180">
        <f t="shared" ref="X11:X23" si="4">ROUND((W11/V11-1)*100,3)</f>
        <v>-0.21099999999999999</v>
      </c>
      <c r="Y11" s="180">
        <f>ROUND(((W11-V11)*U11/$V$23),3)</f>
        <v>-5.7000000000000002E-2</v>
      </c>
      <c r="Z11" s="181">
        <f>ROUND(Y11/$Y$23*100,1)</f>
        <v>-7.9</v>
      </c>
      <c r="AA11" s="178"/>
      <c r="AB11" s="143"/>
      <c r="AC11" s="45" t="s">
        <v>34</v>
      </c>
      <c r="AD11" s="55" t="s">
        <v>35</v>
      </c>
      <c r="AE11" s="158">
        <v>92.3</v>
      </c>
      <c r="AF11" s="158">
        <v>95.1</v>
      </c>
      <c r="AG11" s="159">
        <v>99.8</v>
      </c>
      <c r="AH11" s="35">
        <f t="shared" si="1"/>
        <v>95.733333333333334</v>
      </c>
      <c r="AI11" s="35">
        <f t="shared" si="2"/>
        <v>3.9588079964735137</v>
      </c>
      <c r="AJ11" s="160"/>
      <c r="AK11" s="160"/>
      <c r="AL11" s="167" t="s">
        <v>34</v>
      </c>
      <c r="AM11" s="168" t="s">
        <v>35</v>
      </c>
      <c r="AN11" s="163">
        <v>93</v>
      </c>
      <c r="AO11" s="163">
        <v>93.3</v>
      </c>
      <c r="AP11" s="164">
        <v>95.1</v>
      </c>
      <c r="AQ11" s="163">
        <v>97.6</v>
      </c>
      <c r="AR11" s="163">
        <v>99.7</v>
      </c>
      <c r="AS11" s="163">
        <v>101.3</v>
      </c>
      <c r="AT11" s="108"/>
      <c r="AV11" s="167" t="s">
        <v>34</v>
      </c>
      <c r="AW11" s="168" t="s">
        <v>35</v>
      </c>
      <c r="AX11" s="145">
        <v>-0.8</v>
      </c>
      <c r="AY11" s="145">
        <v>-1.1000000000000001</v>
      </c>
      <c r="AZ11" s="145">
        <v>0</v>
      </c>
      <c r="BA11" s="145">
        <v>-2.6</v>
      </c>
      <c r="BB11" s="145">
        <v>0.1</v>
      </c>
      <c r="BC11" s="145">
        <v>-1.5</v>
      </c>
    </row>
    <row r="12" spans="1:62" ht="15" customHeight="1" x14ac:dyDescent="0.25">
      <c r="A12" s="45" t="s">
        <v>36</v>
      </c>
      <c r="B12" s="53" t="s">
        <v>37</v>
      </c>
      <c r="C12" s="171">
        <v>1.335</v>
      </c>
      <c r="D12" s="150">
        <v>98.1</v>
      </c>
      <c r="E12" s="150">
        <v>97</v>
      </c>
      <c r="F12" s="166">
        <v>96.7</v>
      </c>
      <c r="G12" s="152">
        <f t="shared" si="3"/>
        <v>-0.3</v>
      </c>
      <c r="H12" s="153">
        <f t="shared" si="0"/>
        <v>-1.4</v>
      </c>
      <c r="S12" s="45" t="s">
        <v>48</v>
      </c>
      <c r="T12" s="55" t="s">
        <v>49</v>
      </c>
      <c r="U12" s="177">
        <v>0.61499999999999999</v>
      </c>
      <c r="V12" s="178">
        <v>121.4</v>
      </c>
      <c r="W12" s="179">
        <v>121.4</v>
      </c>
      <c r="X12" s="180">
        <f t="shared" si="4"/>
        <v>0</v>
      </c>
      <c r="Y12" s="180">
        <f t="shared" ref="Y12:Y22" si="5">ROUND(((W12-V12)*U12/$V$23),3)</f>
        <v>0</v>
      </c>
      <c r="Z12" s="181">
        <f t="shared" ref="Z12:Z22" si="6">ROUND(Y12/$Y$23*100,2)</f>
        <v>0</v>
      </c>
      <c r="AA12" s="182">
        <f t="shared" ref="AA12:AA23" si="7">ROUND((X12/V12-1)*100,1)</f>
        <v>-100</v>
      </c>
      <c r="AB12" s="143"/>
      <c r="AC12" s="45" t="s">
        <v>36</v>
      </c>
      <c r="AD12" s="53" t="s">
        <v>37</v>
      </c>
      <c r="AE12" s="158">
        <v>92.9</v>
      </c>
      <c r="AF12" s="158">
        <v>96.6</v>
      </c>
      <c r="AG12" s="159">
        <v>98.1</v>
      </c>
      <c r="AH12" s="35">
        <f t="shared" si="1"/>
        <v>95.866666666666674</v>
      </c>
      <c r="AI12" s="35">
        <f t="shared" si="2"/>
        <v>2.7918363235251427</v>
      </c>
      <c r="AJ12" s="160"/>
      <c r="AK12" s="160"/>
      <c r="AL12" s="167" t="s">
        <v>36</v>
      </c>
      <c r="AM12" s="168" t="s">
        <v>37</v>
      </c>
      <c r="AN12" s="163">
        <v>93.2</v>
      </c>
      <c r="AO12" s="163">
        <v>93.7</v>
      </c>
      <c r="AP12" s="164">
        <v>96.6</v>
      </c>
      <c r="AQ12" s="163">
        <v>98.6</v>
      </c>
      <c r="AR12" s="163">
        <v>98.6</v>
      </c>
      <c r="AS12" s="163">
        <v>99.1</v>
      </c>
      <c r="AT12" s="108"/>
      <c r="AV12" s="167" t="s">
        <v>36</v>
      </c>
      <c r="AW12" s="168" t="s">
        <v>37</v>
      </c>
      <c r="AX12" s="145">
        <v>-0.3</v>
      </c>
      <c r="AY12" s="145">
        <v>-0.9</v>
      </c>
      <c r="AZ12" s="145">
        <v>0</v>
      </c>
      <c r="BA12" s="145">
        <v>-2</v>
      </c>
      <c r="BB12" s="145">
        <v>-0.5</v>
      </c>
      <c r="BC12" s="145">
        <v>-1</v>
      </c>
    </row>
    <row r="13" spans="1:62" ht="16.5" customHeight="1" x14ac:dyDescent="0.25">
      <c r="A13" s="45" t="s">
        <v>38</v>
      </c>
      <c r="B13" s="55" t="s">
        <v>39</v>
      </c>
      <c r="C13" s="177">
        <v>2.8560000000000003</v>
      </c>
      <c r="D13" s="150">
        <v>101</v>
      </c>
      <c r="E13" s="150">
        <v>98.7</v>
      </c>
      <c r="F13" s="166">
        <v>98.9</v>
      </c>
      <c r="G13" s="152">
        <f t="shared" si="3"/>
        <v>0.2</v>
      </c>
      <c r="H13" s="153">
        <f t="shared" si="0"/>
        <v>-2.1</v>
      </c>
      <c r="S13" s="183" t="s">
        <v>50</v>
      </c>
      <c r="T13" s="55" t="s">
        <v>51</v>
      </c>
      <c r="U13" s="177">
        <v>6.4719999999999995</v>
      </c>
      <c r="V13" s="178">
        <v>102.7</v>
      </c>
      <c r="W13" s="179">
        <v>102.5</v>
      </c>
      <c r="X13" s="180">
        <f t="shared" si="4"/>
        <v>-0.19500000000000001</v>
      </c>
      <c r="Y13" s="180">
        <f t="shared" si="5"/>
        <v>-1.2999999999999999E-2</v>
      </c>
      <c r="Z13" s="181">
        <f t="shared" si="6"/>
        <v>-1.79</v>
      </c>
      <c r="AA13" s="182">
        <f t="shared" si="7"/>
        <v>-100.2</v>
      </c>
      <c r="AB13" s="143"/>
      <c r="AC13" s="45" t="s">
        <v>38</v>
      </c>
      <c r="AD13" s="55" t="s">
        <v>39</v>
      </c>
      <c r="AE13" s="158">
        <v>84.9</v>
      </c>
      <c r="AF13" s="150">
        <v>104</v>
      </c>
      <c r="AG13" s="159">
        <v>101.6</v>
      </c>
      <c r="AH13" s="35">
        <f t="shared" si="1"/>
        <v>96.833333333333329</v>
      </c>
      <c r="AI13" s="35">
        <f t="shared" si="2"/>
        <v>10.744239902432341</v>
      </c>
      <c r="AJ13" s="160"/>
      <c r="AK13" s="160"/>
      <c r="AL13" s="167" t="s">
        <v>38</v>
      </c>
      <c r="AM13" s="168" t="s">
        <v>39</v>
      </c>
      <c r="AN13" s="163">
        <v>90.7</v>
      </c>
      <c r="AO13" s="163">
        <v>94.2</v>
      </c>
      <c r="AP13" s="164">
        <v>101.9</v>
      </c>
      <c r="AQ13" s="163">
        <v>98.3</v>
      </c>
      <c r="AR13" s="163">
        <v>99.7</v>
      </c>
      <c r="AS13" s="163">
        <v>106.6</v>
      </c>
      <c r="AT13" s="108"/>
      <c r="AV13" s="167" t="s">
        <v>38</v>
      </c>
      <c r="AW13" s="168" t="s">
        <v>39</v>
      </c>
      <c r="AX13" s="145">
        <v>-6.4</v>
      </c>
      <c r="AY13" s="145">
        <v>-9.9</v>
      </c>
      <c r="AZ13" s="145">
        <v>2.1</v>
      </c>
      <c r="BA13" s="145">
        <v>5.8</v>
      </c>
      <c r="BB13" s="145">
        <v>1.9</v>
      </c>
      <c r="BC13" s="145">
        <v>-4.7</v>
      </c>
      <c r="BF13" s="96"/>
      <c r="BH13" s="95"/>
      <c r="BI13" s="95"/>
      <c r="BJ13" s="95"/>
    </row>
    <row r="14" spans="1:62" ht="17.25" customHeight="1" x14ac:dyDescent="0.25">
      <c r="A14" s="45" t="s">
        <v>40</v>
      </c>
      <c r="B14" s="55" t="s">
        <v>41</v>
      </c>
      <c r="C14" s="177">
        <v>6.016</v>
      </c>
      <c r="D14" s="150">
        <v>85</v>
      </c>
      <c r="E14" s="150">
        <v>80.5</v>
      </c>
      <c r="F14" s="166">
        <v>79.7</v>
      </c>
      <c r="G14" s="152">
        <f t="shared" si="3"/>
        <v>-1</v>
      </c>
      <c r="H14" s="153">
        <f t="shared" si="0"/>
        <v>-6.2</v>
      </c>
      <c r="S14" s="184" t="s">
        <v>63</v>
      </c>
      <c r="T14" s="53" t="s">
        <v>64</v>
      </c>
      <c r="U14" s="171">
        <v>25.359000000000002</v>
      </c>
      <c r="V14" s="178">
        <v>116.2</v>
      </c>
      <c r="W14" s="179">
        <v>119.3</v>
      </c>
      <c r="X14" s="180">
        <f t="shared" si="4"/>
        <v>2.6680000000000001</v>
      </c>
      <c r="Y14" s="180">
        <f t="shared" si="5"/>
        <v>0.76</v>
      </c>
      <c r="Z14" s="181">
        <f t="shared" si="6"/>
        <v>104.83</v>
      </c>
      <c r="AA14" s="182">
        <f t="shared" si="7"/>
        <v>-97.7</v>
      </c>
      <c r="AB14" s="143"/>
      <c r="AC14" s="45" t="s">
        <v>40</v>
      </c>
      <c r="AD14" s="55" t="s">
        <v>41</v>
      </c>
      <c r="AE14" s="158">
        <v>72.8</v>
      </c>
      <c r="AF14" s="158">
        <v>81.099999999999994</v>
      </c>
      <c r="AG14" s="159">
        <v>81.7</v>
      </c>
      <c r="AH14" s="35">
        <f t="shared" si="1"/>
        <v>78.533333333333317</v>
      </c>
      <c r="AI14" s="35">
        <f t="shared" si="2"/>
        <v>6.3339564285194925</v>
      </c>
      <c r="AJ14" s="160"/>
      <c r="AK14" s="160"/>
      <c r="AL14" s="167" t="s">
        <v>40</v>
      </c>
      <c r="AM14" s="168" t="s">
        <v>41</v>
      </c>
      <c r="AN14" s="163">
        <v>78.5</v>
      </c>
      <c r="AO14" s="163">
        <v>76.099999999999994</v>
      </c>
      <c r="AP14" s="164">
        <v>79.7</v>
      </c>
      <c r="AQ14" s="163">
        <v>81</v>
      </c>
      <c r="AR14" s="163">
        <v>82.8</v>
      </c>
      <c r="AS14" s="163">
        <v>92.7</v>
      </c>
      <c r="AT14" s="108"/>
      <c r="AV14" s="167" t="s">
        <v>40</v>
      </c>
      <c r="AW14" s="168" t="s">
        <v>41</v>
      </c>
      <c r="AX14" s="145">
        <v>-7.3</v>
      </c>
      <c r="AY14" s="145">
        <v>-4.3</v>
      </c>
      <c r="AZ14" s="145">
        <v>1.8</v>
      </c>
      <c r="BA14" s="145">
        <v>0.1</v>
      </c>
      <c r="BB14" s="145">
        <v>-1.3</v>
      </c>
      <c r="BC14" s="145">
        <v>-11.9</v>
      </c>
    </row>
    <row r="15" spans="1:62" ht="15" customHeight="1" x14ac:dyDescent="0.25">
      <c r="A15" s="45" t="s">
        <v>42</v>
      </c>
      <c r="B15" s="55" t="s">
        <v>43</v>
      </c>
      <c r="C15" s="177">
        <v>2.0750000000000002</v>
      </c>
      <c r="D15" s="150">
        <v>102.4</v>
      </c>
      <c r="E15" s="150">
        <v>102.2</v>
      </c>
      <c r="F15" s="166">
        <v>102.2</v>
      </c>
      <c r="G15" s="152">
        <f t="shared" si="3"/>
        <v>0</v>
      </c>
      <c r="H15" s="153">
        <f t="shared" si="0"/>
        <v>-0.2</v>
      </c>
      <c r="S15" s="184" t="s">
        <v>73</v>
      </c>
      <c r="T15" s="53" t="s">
        <v>74</v>
      </c>
      <c r="U15" s="171">
        <v>6.5239999999999991</v>
      </c>
      <c r="V15" s="178">
        <v>98.6</v>
      </c>
      <c r="W15" s="179">
        <v>98.5</v>
      </c>
      <c r="X15" s="180">
        <f t="shared" si="4"/>
        <v>-0.10100000000000001</v>
      </c>
      <c r="Y15" s="180">
        <f t="shared" si="5"/>
        <v>-6.0000000000000001E-3</v>
      </c>
      <c r="Z15" s="181">
        <f t="shared" si="6"/>
        <v>-0.83</v>
      </c>
      <c r="AA15" s="182">
        <f t="shared" si="7"/>
        <v>-100.1</v>
      </c>
      <c r="AB15" s="143"/>
      <c r="AC15" s="45" t="s">
        <v>42</v>
      </c>
      <c r="AD15" s="55" t="s">
        <v>43</v>
      </c>
      <c r="AE15" s="158">
        <v>95.3</v>
      </c>
      <c r="AF15" s="150">
        <v>103</v>
      </c>
      <c r="AG15" s="159">
        <v>103.9</v>
      </c>
      <c r="AH15" s="35">
        <f t="shared" si="1"/>
        <v>100.73333333333335</v>
      </c>
      <c r="AI15" s="35">
        <f t="shared" si="2"/>
        <v>4.6924621372614252</v>
      </c>
      <c r="AJ15" s="160"/>
      <c r="AK15" s="160"/>
      <c r="AL15" s="167" t="s">
        <v>42</v>
      </c>
      <c r="AM15" s="168" t="s">
        <v>43</v>
      </c>
      <c r="AN15" s="163">
        <v>95.3</v>
      </c>
      <c r="AO15" s="163">
        <v>97.5</v>
      </c>
      <c r="AP15" s="164">
        <v>103</v>
      </c>
      <c r="AQ15" s="163">
        <v>102.9</v>
      </c>
      <c r="AR15" s="163">
        <v>103.9</v>
      </c>
      <c r="AS15" s="163">
        <v>103.5</v>
      </c>
      <c r="AT15" s="108"/>
      <c r="AV15" s="167" t="s">
        <v>42</v>
      </c>
      <c r="AW15" s="168" t="s">
        <v>43</v>
      </c>
      <c r="AX15" s="145">
        <v>0</v>
      </c>
      <c r="AY15" s="145">
        <v>-2.2999999999999998</v>
      </c>
      <c r="AZ15" s="145">
        <v>0</v>
      </c>
      <c r="BA15" s="145">
        <v>0.1</v>
      </c>
      <c r="BB15" s="145">
        <v>0</v>
      </c>
      <c r="BC15" s="145">
        <v>0.4</v>
      </c>
    </row>
    <row r="16" spans="1:62" ht="15" customHeight="1" x14ac:dyDescent="0.25">
      <c r="A16" s="45" t="s">
        <v>44</v>
      </c>
      <c r="B16" s="55" t="s">
        <v>45</v>
      </c>
      <c r="C16" s="177">
        <v>0.47700000000000009</v>
      </c>
      <c r="D16" s="150">
        <v>115.6</v>
      </c>
      <c r="E16" s="150">
        <v>117.3</v>
      </c>
      <c r="F16" s="166">
        <v>117.1</v>
      </c>
      <c r="G16" s="152">
        <f t="shared" si="3"/>
        <v>-0.2</v>
      </c>
      <c r="H16" s="153">
        <f t="shared" si="0"/>
        <v>1.3</v>
      </c>
      <c r="S16" s="183" t="s">
        <v>79</v>
      </c>
      <c r="T16" s="55" t="s">
        <v>80</v>
      </c>
      <c r="U16" s="177">
        <v>4.1419999999999995</v>
      </c>
      <c r="V16" s="178">
        <v>117.2</v>
      </c>
      <c r="W16" s="179">
        <v>117.1</v>
      </c>
      <c r="X16" s="180">
        <f t="shared" si="4"/>
        <v>-8.5000000000000006E-2</v>
      </c>
      <c r="Y16" s="180">
        <f t="shared" si="5"/>
        <v>-4.0000000000000001E-3</v>
      </c>
      <c r="Z16" s="181">
        <f t="shared" si="6"/>
        <v>-0.55000000000000004</v>
      </c>
      <c r="AA16" s="182">
        <f t="shared" si="7"/>
        <v>-100.1</v>
      </c>
      <c r="AB16" s="143"/>
      <c r="AC16" s="45" t="s">
        <v>44</v>
      </c>
      <c r="AD16" s="55" t="s">
        <v>45</v>
      </c>
      <c r="AE16" s="158">
        <v>119.7</v>
      </c>
      <c r="AF16" s="158">
        <v>121.5</v>
      </c>
      <c r="AG16" s="159">
        <v>110.5</v>
      </c>
      <c r="AH16" s="35">
        <f t="shared" si="1"/>
        <v>117.23333333333333</v>
      </c>
      <c r="AI16" s="35">
        <f t="shared" si="2"/>
        <v>5.03293927703736</v>
      </c>
      <c r="AJ16" s="160"/>
      <c r="AK16" s="160"/>
      <c r="AL16" s="167" t="s">
        <v>44</v>
      </c>
      <c r="AM16" s="168" t="s">
        <v>45</v>
      </c>
      <c r="AN16" s="163">
        <v>119.7</v>
      </c>
      <c r="AO16" s="163">
        <v>121.2</v>
      </c>
      <c r="AP16" s="164">
        <v>121.5</v>
      </c>
      <c r="AQ16" s="163">
        <v>114.5</v>
      </c>
      <c r="AR16" s="163">
        <v>111</v>
      </c>
      <c r="AS16" s="163">
        <v>113.2</v>
      </c>
      <c r="AT16" s="108"/>
      <c r="AV16" s="167" t="s">
        <v>44</v>
      </c>
      <c r="AW16" s="168" t="s">
        <v>45</v>
      </c>
      <c r="AX16" s="145">
        <v>0</v>
      </c>
      <c r="AY16" s="145">
        <v>-1.2</v>
      </c>
      <c r="AZ16" s="145">
        <v>0</v>
      </c>
      <c r="BA16" s="145">
        <v>6.1</v>
      </c>
      <c r="BB16" s="145">
        <v>-0.5</v>
      </c>
      <c r="BC16" s="145">
        <v>-2.4</v>
      </c>
    </row>
    <row r="17" spans="1:55" ht="15" customHeight="1" x14ac:dyDescent="0.25">
      <c r="A17" s="45" t="s">
        <v>46</v>
      </c>
      <c r="B17" s="46" t="s">
        <v>47</v>
      </c>
      <c r="C17" s="185">
        <v>1.349</v>
      </c>
      <c r="D17" s="150">
        <v>100.8</v>
      </c>
      <c r="E17" s="150">
        <v>100.8</v>
      </c>
      <c r="F17" s="166">
        <v>100.8</v>
      </c>
      <c r="G17" s="152">
        <f t="shared" si="3"/>
        <v>0</v>
      </c>
      <c r="H17" s="153">
        <f t="shared" si="0"/>
        <v>0</v>
      </c>
      <c r="S17" s="45" t="s">
        <v>81</v>
      </c>
      <c r="T17" s="55" t="s">
        <v>82</v>
      </c>
      <c r="U17" s="177">
        <v>15.185</v>
      </c>
      <c r="V17" s="178">
        <v>95</v>
      </c>
      <c r="W17" s="179">
        <v>95</v>
      </c>
      <c r="X17" s="180">
        <f t="shared" si="4"/>
        <v>0</v>
      </c>
      <c r="Y17" s="180">
        <f t="shared" si="5"/>
        <v>0</v>
      </c>
      <c r="Z17" s="181">
        <f t="shared" si="6"/>
        <v>0</v>
      </c>
      <c r="AA17" s="182">
        <f t="shared" si="7"/>
        <v>-100</v>
      </c>
      <c r="AB17" s="143"/>
      <c r="AC17" s="45" t="s">
        <v>46</v>
      </c>
      <c r="AD17" s="46" t="s">
        <v>47</v>
      </c>
      <c r="AE17" s="158">
        <v>105.3</v>
      </c>
      <c r="AF17" s="158">
        <v>99.4</v>
      </c>
      <c r="AG17" s="159">
        <v>100.8</v>
      </c>
      <c r="AH17" s="35">
        <f t="shared" si="1"/>
        <v>101.83333333333333</v>
      </c>
      <c r="AI17" s="35">
        <f t="shared" si="2"/>
        <v>3.0272481428445923</v>
      </c>
      <c r="AJ17" s="160"/>
      <c r="AK17" s="160"/>
      <c r="AL17" s="167" t="s">
        <v>46</v>
      </c>
      <c r="AM17" s="168" t="s">
        <v>47</v>
      </c>
      <c r="AN17" s="163">
        <v>105.3</v>
      </c>
      <c r="AO17" s="163">
        <v>105.7</v>
      </c>
      <c r="AP17" s="164">
        <v>99.4</v>
      </c>
      <c r="AQ17" s="163">
        <v>99</v>
      </c>
      <c r="AR17" s="163">
        <v>100.8</v>
      </c>
      <c r="AS17" s="163">
        <v>100.8</v>
      </c>
      <c r="AT17" s="108"/>
      <c r="AV17" s="167" t="s">
        <v>46</v>
      </c>
      <c r="AW17" s="168" t="s">
        <v>47</v>
      </c>
      <c r="AX17" s="145">
        <v>0</v>
      </c>
      <c r="AY17" s="145">
        <v>-0.4</v>
      </c>
      <c r="AZ17" s="145">
        <v>0</v>
      </c>
      <c r="BA17" s="145">
        <v>0.4</v>
      </c>
      <c r="BB17" s="145">
        <v>0</v>
      </c>
      <c r="BC17" s="145">
        <v>0</v>
      </c>
    </row>
    <row r="18" spans="1:55" ht="14.25" customHeight="1" x14ac:dyDescent="0.25">
      <c r="A18" s="36" t="s">
        <v>48</v>
      </c>
      <c r="B18" s="37" t="s">
        <v>49</v>
      </c>
      <c r="C18" s="177">
        <v>0.61499999999999999</v>
      </c>
      <c r="D18" s="150">
        <v>121.7</v>
      </c>
      <c r="E18" s="150">
        <v>121.4</v>
      </c>
      <c r="F18" s="166">
        <v>121.4</v>
      </c>
      <c r="G18" s="152">
        <f t="shared" si="3"/>
        <v>0</v>
      </c>
      <c r="H18" s="153">
        <f t="shared" si="0"/>
        <v>-0.2</v>
      </c>
      <c r="S18" s="45" t="s">
        <v>83</v>
      </c>
      <c r="T18" s="55" t="s">
        <v>84</v>
      </c>
      <c r="U18" s="177">
        <v>3.109</v>
      </c>
      <c r="V18" s="178">
        <v>112.7</v>
      </c>
      <c r="W18" s="179">
        <v>112.7</v>
      </c>
      <c r="X18" s="180">
        <f t="shared" si="4"/>
        <v>0</v>
      </c>
      <c r="Y18" s="180">
        <f t="shared" si="5"/>
        <v>0</v>
      </c>
      <c r="Z18" s="181">
        <f t="shared" si="6"/>
        <v>0</v>
      </c>
      <c r="AA18" s="182">
        <f t="shared" si="7"/>
        <v>-100</v>
      </c>
      <c r="AB18" s="94"/>
      <c r="AC18" s="36" t="s">
        <v>48</v>
      </c>
      <c r="AD18" s="37" t="s">
        <v>49</v>
      </c>
      <c r="AE18" s="158">
        <v>116.1</v>
      </c>
      <c r="AF18" s="150">
        <v>126</v>
      </c>
      <c r="AG18" s="159">
        <v>119.1</v>
      </c>
      <c r="AH18" s="35">
        <f t="shared" si="1"/>
        <v>120.39999999999999</v>
      </c>
      <c r="AI18" s="35">
        <f t="shared" si="2"/>
        <v>4.2162924074741079</v>
      </c>
      <c r="AJ18" s="160"/>
      <c r="AK18" s="160"/>
      <c r="AL18" s="161" t="s">
        <v>48</v>
      </c>
      <c r="AM18" s="162" t="s">
        <v>49</v>
      </c>
      <c r="AN18" s="163">
        <v>116.1</v>
      </c>
      <c r="AO18" s="163">
        <v>116.1</v>
      </c>
      <c r="AP18" s="163">
        <v>126</v>
      </c>
      <c r="AQ18" s="163">
        <v>125.9</v>
      </c>
      <c r="AR18" s="163">
        <v>119.1</v>
      </c>
      <c r="AS18" s="163">
        <v>120.1</v>
      </c>
      <c r="AT18" s="108"/>
      <c r="AV18" s="161" t="s">
        <v>48</v>
      </c>
      <c r="AW18" s="162" t="s">
        <v>49</v>
      </c>
      <c r="AX18" s="145">
        <v>0</v>
      </c>
      <c r="AY18" s="145">
        <v>0</v>
      </c>
      <c r="AZ18" s="145">
        <v>0</v>
      </c>
      <c r="BA18" s="145">
        <v>0.1</v>
      </c>
      <c r="BB18" s="145">
        <v>0</v>
      </c>
      <c r="BC18" s="145">
        <v>-0.8</v>
      </c>
    </row>
    <row r="19" spans="1:55" ht="11.25" customHeight="1" x14ac:dyDescent="0.25">
      <c r="A19" s="57" t="s">
        <v>50</v>
      </c>
      <c r="B19" s="37" t="s">
        <v>51</v>
      </c>
      <c r="C19" s="177">
        <v>6.4719999999999995</v>
      </c>
      <c r="D19" s="150">
        <v>102.9</v>
      </c>
      <c r="E19" s="150">
        <v>102.7</v>
      </c>
      <c r="F19" s="166">
        <v>102.5</v>
      </c>
      <c r="G19" s="152">
        <f t="shared" si="3"/>
        <v>-0.2</v>
      </c>
      <c r="H19" s="153">
        <f t="shared" si="0"/>
        <v>-0.4</v>
      </c>
      <c r="S19" s="45" t="s">
        <v>85</v>
      </c>
      <c r="T19" s="55" t="s">
        <v>86</v>
      </c>
      <c r="U19" s="177">
        <v>1.998</v>
      </c>
      <c r="V19" s="178">
        <v>87</v>
      </c>
      <c r="W19" s="179">
        <v>86.9</v>
      </c>
      <c r="X19" s="180">
        <f t="shared" si="4"/>
        <v>-0.115</v>
      </c>
      <c r="Y19" s="180">
        <f t="shared" si="5"/>
        <v>-2E-3</v>
      </c>
      <c r="Z19" s="181">
        <f t="shared" si="6"/>
        <v>-0.28000000000000003</v>
      </c>
      <c r="AA19" s="182">
        <f t="shared" si="7"/>
        <v>-100.1</v>
      </c>
      <c r="AB19" s="94"/>
      <c r="AC19" s="57" t="s">
        <v>50</v>
      </c>
      <c r="AD19" s="37" t="s">
        <v>51</v>
      </c>
      <c r="AE19" s="158">
        <v>88.5</v>
      </c>
      <c r="AF19" s="158">
        <v>107.9</v>
      </c>
      <c r="AG19" s="159">
        <v>103.6</v>
      </c>
      <c r="AH19" s="35">
        <f t="shared" si="1"/>
        <v>100</v>
      </c>
      <c r="AI19" s="35">
        <f t="shared" si="2"/>
        <v>10.188719252192595</v>
      </c>
      <c r="AJ19" s="186"/>
      <c r="AK19" s="186"/>
      <c r="AL19" s="161" t="s">
        <v>50</v>
      </c>
      <c r="AM19" s="162" t="s">
        <v>51</v>
      </c>
      <c r="AN19" s="163">
        <v>89.1</v>
      </c>
      <c r="AO19" s="163">
        <v>92</v>
      </c>
      <c r="AP19" s="164">
        <v>107.9</v>
      </c>
      <c r="AQ19" s="163">
        <v>107.7</v>
      </c>
      <c r="AR19" s="163">
        <v>103.8</v>
      </c>
      <c r="AS19" s="163">
        <v>103.9</v>
      </c>
      <c r="AT19" s="108"/>
      <c r="AV19" s="161" t="s">
        <v>50</v>
      </c>
      <c r="AW19" s="162" t="s">
        <v>51</v>
      </c>
      <c r="AX19" s="145">
        <v>-0.7</v>
      </c>
      <c r="AY19" s="145">
        <v>-3.8</v>
      </c>
      <c r="AZ19" s="145">
        <v>0</v>
      </c>
      <c r="BA19" s="145">
        <v>0.2</v>
      </c>
      <c r="BB19" s="145">
        <v>-0.2</v>
      </c>
      <c r="BC19" s="145">
        <v>-0.3</v>
      </c>
    </row>
    <row r="20" spans="1:55" ht="11.25" customHeight="1" x14ac:dyDescent="0.25">
      <c r="A20" s="45" t="s">
        <v>52</v>
      </c>
      <c r="B20" s="55" t="s">
        <v>53</v>
      </c>
      <c r="C20" s="177">
        <v>5.2859999999999996</v>
      </c>
      <c r="D20" s="150">
        <v>103.3</v>
      </c>
      <c r="E20" s="150">
        <v>103</v>
      </c>
      <c r="F20" s="166">
        <v>102.8</v>
      </c>
      <c r="G20" s="152">
        <f t="shared" si="3"/>
        <v>-0.2</v>
      </c>
      <c r="H20" s="153">
        <f t="shared" si="0"/>
        <v>-0.5</v>
      </c>
      <c r="S20" s="183" t="s">
        <v>87</v>
      </c>
      <c r="T20" s="55" t="s">
        <v>88</v>
      </c>
      <c r="U20" s="177">
        <v>0.92199999999999993</v>
      </c>
      <c r="V20" s="178">
        <v>127.4</v>
      </c>
      <c r="W20" s="179">
        <v>127.5</v>
      </c>
      <c r="X20" s="180">
        <f t="shared" si="4"/>
        <v>7.8E-2</v>
      </c>
      <c r="Y20" s="180">
        <f t="shared" si="5"/>
        <v>1E-3</v>
      </c>
      <c r="Z20" s="181">
        <f t="shared" si="6"/>
        <v>0.14000000000000001</v>
      </c>
      <c r="AA20" s="182">
        <f t="shared" si="7"/>
        <v>-99.9</v>
      </c>
      <c r="AB20" s="143"/>
      <c r="AC20" s="45" t="s">
        <v>52</v>
      </c>
      <c r="AD20" s="55" t="s">
        <v>53</v>
      </c>
      <c r="AE20" s="158">
        <v>87.3</v>
      </c>
      <c r="AF20" s="158">
        <v>109.6</v>
      </c>
      <c r="AG20" s="159">
        <v>103.1</v>
      </c>
      <c r="AH20" s="35">
        <f t="shared" si="1"/>
        <v>100</v>
      </c>
      <c r="AI20" s="35">
        <f t="shared" si="2"/>
        <v>11.468652928744508</v>
      </c>
      <c r="AJ20" s="160"/>
      <c r="AK20" s="160"/>
      <c r="AL20" s="167" t="s">
        <v>52</v>
      </c>
      <c r="AM20" s="168" t="s">
        <v>53</v>
      </c>
      <c r="AN20" s="163">
        <v>88</v>
      </c>
      <c r="AO20" s="163">
        <v>90.9</v>
      </c>
      <c r="AP20" s="164">
        <v>109.6</v>
      </c>
      <c r="AQ20" s="163">
        <v>109.2</v>
      </c>
      <c r="AR20" s="163">
        <v>103.4</v>
      </c>
      <c r="AS20" s="163">
        <v>103.9</v>
      </c>
      <c r="AT20" s="108"/>
      <c r="AV20" s="167" t="s">
        <v>52</v>
      </c>
      <c r="AW20" s="168" t="s">
        <v>53</v>
      </c>
      <c r="AX20" s="145">
        <v>-0.8</v>
      </c>
      <c r="AY20" s="145">
        <v>-4</v>
      </c>
      <c r="AZ20" s="145">
        <v>0</v>
      </c>
      <c r="BA20" s="145">
        <v>0.4</v>
      </c>
      <c r="BB20" s="145">
        <v>-0.3</v>
      </c>
      <c r="BC20" s="145">
        <v>-0.8</v>
      </c>
    </row>
    <row r="21" spans="1:55" ht="15" customHeight="1" x14ac:dyDescent="0.25">
      <c r="A21" s="45" t="s">
        <v>54</v>
      </c>
      <c r="B21" s="53" t="s">
        <v>55</v>
      </c>
      <c r="C21" s="171">
        <v>0.80600000000000005</v>
      </c>
      <c r="D21" s="150">
        <v>101.8</v>
      </c>
      <c r="E21" s="150">
        <v>98.9</v>
      </c>
      <c r="F21" s="166">
        <v>98.9</v>
      </c>
      <c r="G21" s="152">
        <f t="shared" si="3"/>
        <v>0</v>
      </c>
      <c r="H21" s="153">
        <f t="shared" si="0"/>
        <v>-2.8</v>
      </c>
      <c r="S21" s="183" t="s">
        <v>89</v>
      </c>
      <c r="T21" s="55" t="s">
        <v>90</v>
      </c>
      <c r="U21" s="177">
        <v>1.5270000000000001</v>
      </c>
      <c r="V21" s="178">
        <v>111.7</v>
      </c>
      <c r="W21" s="179">
        <v>112.1</v>
      </c>
      <c r="X21" s="180">
        <f t="shared" si="4"/>
        <v>0.35799999999999998</v>
      </c>
      <c r="Y21" s="180">
        <f t="shared" si="5"/>
        <v>6.0000000000000001E-3</v>
      </c>
      <c r="Z21" s="181">
        <f t="shared" si="6"/>
        <v>0.83</v>
      </c>
      <c r="AA21" s="182">
        <f t="shared" si="7"/>
        <v>-99.7</v>
      </c>
      <c r="AB21" s="187"/>
      <c r="AC21" s="45" t="s">
        <v>54</v>
      </c>
      <c r="AD21" s="53" t="s">
        <v>55</v>
      </c>
      <c r="AE21" s="158">
        <v>78.400000000000006</v>
      </c>
      <c r="AF21" s="158">
        <v>110.5</v>
      </c>
      <c r="AG21" s="159">
        <v>102.9</v>
      </c>
      <c r="AH21" s="35">
        <f t="shared" si="1"/>
        <v>97.266666666666666</v>
      </c>
      <c r="AI21" s="35">
        <f t="shared" si="2"/>
        <v>17.246484638544985</v>
      </c>
      <c r="AJ21" s="160"/>
      <c r="AK21" s="160"/>
      <c r="AL21" s="167" t="s">
        <v>54</v>
      </c>
      <c r="AM21" s="168" t="s">
        <v>55</v>
      </c>
      <c r="AN21" s="163">
        <v>78.099999999999994</v>
      </c>
      <c r="AO21" s="163">
        <v>82.1</v>
      </c>
      <c r="AP21" s="164">
        <v>110.5</v>
      </c>
      <c r="AQ21" s="163">
        <v>114.5</v>
      </c>
      <c r="AR21" s="163">
        <v>103.1</v>
      </c>
      <c r="AS21" s="163">
        <v>103.7</v>
      </c>
      <c r="AT21" s="108"/>
      <c r="AV21" s="167" t="s">
        <v>54</v>
      </c>
      <c r="AW21" s="168" t="s">
        <v>55</v>
      </c>
      <c r="AX21" s="145">
        <v>0.4</v>
      </c>
      <c r="AY21" s="145">
        <v>-4.5</v>
      </c>
      <c r="AZ21" s="145">
        <v>0</v>
      </c>
      <c r="BA21" s="145">
        <v>-3.5</v>
      </c>
      <c r="BB21" s="145">
        <v>-0.2</v>
      </c>
      <c r="BC21" s="145">
        <v>-0.8</v>
      </c>
    </row>
    <row r="22" spans="1:55" ht="12.75" customHeight="1" x14ac:dyDescent="0.25">
      <c r="A22" s="45" t="s">
        <v>56</v>
      </c>
      <c r="B22" s="53" t="s">
        <v>53</v>
      </c>
      <c r="C22" s="171">
        <v>4.3969999999999994</v>
      </c>
      <c r="D22" s="150">
        <v>103.5</v>
      </c>
      <c r="E22" s="150">
        <v>103.8</v>
      </c>
      <c r="F22" s="166">
        <v>103.5</v>
      </c>
      <c r="G22" s="152">
        <f t="shared" si="3"/>
        <v>-0.3</v>
      </c>
      <c r="H22" s="153">
        <f t="shared" si="0"/>
        <v>0</v>
      </c>
      <c r="S22" s="45" t="s">
        <v>91</v>
      </c>
      <c r="T22" s="46" t="s">
        <v>92</v>
      </c>
      <c r="U22" s="185">
        <v>4.5419999999999998</v>
      </c>
      <c r="V22" s="178">
        <v>102.6</v>
      </c>
      <c r="W22" s="179">
        <v>103.5</v>
      </c>
      <c r="X22" s="180">
        <f t="shared" si="4"/>
        <v>0.877</v>
      </c>
      <c r="Y22" s="180">
        <f t="shared" si="5"/>
        <v>0.04</v>
      </c>
      <c r="Z22" s="181">
        <f t="shared" si="6"/>
        <v>5.52</v>
      </c>
      <c r="AA22" s="182">
        <f t="shared" si="7"/>
        <v>-99.1</v>
      </c>
      <c r="AB22" s="187"/>
      <c r="AC22" s="45" t="s">
        <v>56</v>
      </c>
      <c r="AD22" s="53" t="s">
        <v>53</v>
      </c>
      <c r="AE22" s="158">
        <v>89.9</v>
      </c>
      <c r="AF22" s="158">
        <v>109.8</v>
      </c>
      <c r="AG22" s="159">
        <v>103.1</v>
      </c>
      <c r="AH22" s="35">
        <f t="shared" si="1"/>
        <v>100.93333333333332</v>
      </c>
      <c r="AI22" s="35">
        <f t="shared" si="2"/>
        <v>10.03175097550946</v>
      </c>
      <c r="AJ22" s="160"/>
      <c r="AK22" s="160"/>
      <c r="AL22" s="167" t="s">
        <v>56</v>
      </c>
      <c r="AM22" s="168" t="s">
        <v>53</v>
      </c>
      <c r="AN22" s="163">
        <v>91</v>
      </c>
      <c r="AO22" s="163">
        <v>93.4</v>
      </c>
      <c r="AP22" s="164">
        <v>109.8</v>
      </c>
      <c r="AQ22" s="163">
        <v>109</v>
      </c>
      <c r="AR22" s="163">
        <v>103.4</v>
      </c>
      <c r="AS22" s="163">
        <v>103.9</v>
      </c>
      <c r="AT22" s="108"/>
      <c r="AV22" s="167" t="s">
        <v>56</v>
      </c>
      <c r="AW22" s="168" t="s">
        <v>53</v>
      </c>
      <c r="AX22" s="145">
        <v>-1.2</v>
      </c>
      <c r="AY22" s="145">
        <v>-3.7</v>
      </c>
      <c r="AZ22" s="145">
        <v>0</v>
      </c>
      <c r="BA22" s="145">
        <v>0.7</v>
      </c>
      <c r="BB22" s="145">
        <v>-0.3</v>
      </c>
      <c r="BC22" s="145">
        <v>-0.8</v>
      </c>
    </row>
    <row r="23" spans="1:55" ht="12.75" customHeight="1" x14ac:dyDescent="0.25">
      <c r="A23" s="45" t="s">
        <v>57</v>
      </c>
      <c r="B23" s="53" t="s">
        <v>58</v>
      </c>
      <c r="C23" s="171">
        <v>6.5000000000000002E-2</v>
      </c>
      <c r="D23" s="150">
        <v>103.2</v>
      </c>
      <c r="E23" s="150">
        <v>100.6</v>
      </c>
      <c r="F23" s="166">
        <v>100.6</v>
      </c>
      <c r="G23" s="152">
        <f t="shared" si="3"/>
        <v>0</v>
      </c>
      <c r="H23" s="153">
        <f t="shared" si="0"/>
        <v>-2.5</v>
      </c>
      <c r="S23" s="45" t="s">
        <v>93</v>
      </c>
      <c r="T23" s="188" t="s">
        <v>94</v>
      </c>
      <c r="U23" s="189">
        <v>100</v>
      </c>
      <c r="V23" s="178">
        <v>103.4</v>
      </c>
      <c r="W23" s="179">
        <v>104.1</v>
      </c>
      <c r="X23" s="180">
        <f t="shared" si="4"/>
        <v>0.67700000000000005</v>
      </c>
      <c r="Y23" s="180">
        <f>SUM(Y11:Y22)</f>
        <v>0.72499999999999998</v>
      </c>
      <c r="Z23" s="190">
        <f>SUM(Z11:Z22)</f>
        <v>99.97</v>
      </c>
      <c r="AA23" s="182">
        <f t="shared" si="7"/>
        <v>-99.3</v>
      </c>
      <c r="AB23" s="94"/>
      <c r="AC23" s="45" t="s">
        <v>57</v>
      </c>
      <c r="AD23" s="53" t="s">
        <v>58</v>
      </c>
      <c r="AE23" s="158">
        <v>110.2</v>
      </c>
      <c r="AF23" s="158">
        <v>88.4</v>
      </c>
      <c r="AG23" s="159">
        <v>107.7</v>
      </c>
      <c r="AH23" s="35">
        <f t="shared" si="1"/>
        <v>102.10000000000001</v>
      </c>
      <c r="AI23" s="35">
        <f t="shared" si="2"/>
        <v>11.684832267327984</v>
      </c>
      <c r="AJ23" s="160"/>
      <c r="AK23" s="160"/>
      <c r="AL23" s="167" t="s">
        <v>57</v>
      </c>
      <c r="AM23" s="168" t="s">
        <v>58</v>
      </c>
      <c r="AN23" s="163">
        <v>110</v>
      </c>
      <c r="AO23" s="163">
        <v>116.1</v>
      </c>
      <c r="AP23" s="164">
        <v>88.5</v>
      </c>
      <c r="AQ23" s="163">
        <v>87.9</v>
      </c>
      <c r="AR23" s="163">
        <v>107.7</v>
      </c>
      <c r="AS23" s="163">
        <v>110.9</v>
      </c>
      <c r="AT23" s="108"/>
      <c r="AV23" s="167" t="s">
        <v>57</v>
      </c>
      <c r="AW23" s="168" t="s">
        <v>58</v>
      </c>
      <c r="AX23" s="145">
        <v>0.2</v>
      </c>
      <c r="AY23" s="145">
        <v>-5.0999999999999996</v>
      </c>
      <c r="AZ23" s="145">
        <v>-0.1</v>
      </c>
      <c r="BA23" s="145">
        <v>0.6</v>
      </c>
      <c r="BB23" s="145">
        <v>0</v>
      </c>
      <c r="BC23" s="145">
        <v>-2.9</v>
      </c>
    </row>
    <row r="24" spans="1:55" ht="16.5" customHeight="1" x14ac:dyDescent="0.25">
      <c r="A24" s="45" t="s">
        <v>59</v>
      </c>
      <c r="B24" s="53" t="s">
        <v>60</v>
      </c>
      <c r="C24" s="171">
        <v>1.7999999999999999E-2</v>
      </c>
      <c r="D24" s="150">
        <v>109.6</v>
      </c>
      <c r="E24" s="150">
        <v>109.2</v>
      </c>
      <c r="F24" s="166">
        <v>109.2</v>
      </c>
      <c r="G24" s="152">
        <f t="shared" si="3"/>
        <v>0</v>
      </c>
      <c r="H24" s="153">
        <f t="shared" si="0"/>
        <v>-0.4</v>
      </c>
      <c r="T24" s="191"/>
      <c r="U24" s="191"/>
      <c r="V24" s="191"/>
      <c r="W24" s="191"/>
      <c r="X24" s="191"/>
      <c r="Y24" s="191"/>
      <c r="Z24" s="191"/>
      <c r="AB24" s="143"/>
      <c r="AC24" s="45" t="s">
        <v>59</v>
      </c>
      <c r="AD24" s="53" t="s">
        <v>60</v>
      </c>
      <c r="AE24" s="158">
        <v>122.7</v>
      </c>
      <c r="AF24" s="158">
        <v>106.5</v>
      </c>
      <c r="AG24" s="159">
        <v>105.7</v>
      </c>
      <c r="AH24" s="35">
        <f t="shared" si="1"/>
        <v>111.63333333333333</v>
      </c>
      <c r="AI24" s="35">
        <f t="shared" si="2"/>
        <v>8.5927364014552605</v>
      </c>
      <c r="AJ24" s="160"/>
      <c r="AK24" s="160"/>
      <c r="AL24" s="167" t="s">
        <v>59</v>
      </c>
      <c r="AM24" s="168" t="s">
        <v>60</v>
      </c>
      <c r="AN24" s="163">
        <v>122.7</v>
      </c>
      <c r="AO24" s="163">
        <v>126.3</v>
      </c>
      <c r="AP24" s="164">
        <v>106.5</v>
      </c>
      <c r="AQ24" s="163">
        <v>106.6</v>
      </c>
      <c r="AR24" s="163">
        <v>105.7</v>
      </c>
      <c r="AS24" s="163">
        <v>104.7</v>
      </c>
      <c r="AT24" s="108"/>
      <c r="AV24" s="167" t="s">
        <v>59</v>
      </c>
      <c r="AW24" s="168" t="s">
        <v>60</v>
      </c>
      <c r="AX24" s="145">
        <v>0</v>
      </c>
      <c r="AY24" s="145">
        <v>-2.9</v>
      </c>
      <c r="AZ24" s="145">
        <v>0</v>
      </c>
      <c r="BA24" s="145">
        <v>-0.1</v>
      </c>
      <c r="BB24" s="145">
        <v>0</v>
      </c>
      <c r="BC24" s="145">
        <v>1</v>
      </c>
    </row>
    <row r="25" spans="1:55" ht="18.75" customHeight="1" x14ac:dyDescent="0.25">
      <c r="A25" s="45" t="s">
        <v>61</v>
      </c>
      <c r="B25" s="53" t="s">
        <v>62</v>
      </c>
      <c r="C25" s="171">
        <v>1.1860000000000002</v>
      </c>
      <c r="D25" s="150">
        <v>101.2</v>
      </c>
      <c r="E25" s="150">
        <v>101.1</v>
      </c>
      <c r="F25" s="166">
        <v>101.1</v>
      </c>
      <c r="G25" s="152">
        <f t="shared" si="3"/>
        <v>0</v>
      </c>
      <c r="H25" s="153">
        <f t="shared" si="0"/>
        <v>-0.1</v>
      </c>
      <c r="S25" s="92" t="s">
        <v>149</v>
      </c>
      <c r="T25" s="92"/>
      <c r="U25" s="92"/>
      <c r="V25" s="92"/>
      <c r="W25" s="92"/>
      <c r="X25" s="106" t="str">
        <f>F1</f>
        <v>تموز 2017</v>
      </c>
      <c r="Y25" s="106"/>
      <c r="Z25" s="106"/>
      <c r="AA25" s="192"/>
      <c r="AB25" s="143"/>
      <c r="AC25" s="45" t="s">
        <v>61</v>
      </c>
      <c r="AD25" s="53" t="s">
        <v>62</v>
      </c>
      <c r="AE25" s="158">
        <v>94.9</v>
      </c>
      <c r="AF25" s="158">
        <v>101.1</v>
      </c>
      <c r="AG25" s="159">
        <v>105.5</v>
      </c>
      <c r="AH25" s="35">
        <f t="shared" si="1"/>
        <v>100.5</v>
      </c>
      <c r="AI25" s="35">
        <f t="shared" si="2"/>
        <v>5.2989162012713784</v>
      </c>
      <c r="AJ25" s="160"/>
      <c r="AK25" s="160"/>
      <c r="AL25" s="167" t="s">
        <v>61</v>
      </c>
      <c r="AM25" s="168" t="s">
        <v>62</v>
      </c>
      <c r="AN25" s="163">
        <v>94.8</v>
      </c>
      <c r="AO25" s="163">
        <v>97.8</v>
      </c>
      <c r="AP25" s="164">
        <v>101.1</v>
      </c>
      <c r="AQ25" s="163">
        <v>101.3</v>
      </c>
      <c r="AR25" s="163">
        <v>105.7</v>
      </c>
      <c r="AS25" s="163">
        <v>104</v>
      </c>
      <c r="AT25" s="108"/>
      <c r="AV25" s="167" t="s">
        <v>61</v>
      </c>
      <c r="AW25" s="168" t="s">
        <v>62</v>
      </c>
      <c r="AX25" s="145">
        <v>0.1</v>
      </c>
      <c r="AY25" s="145">
        <v>-3</v>
      </c>
      <c r="AZ25" s="145">
        <v>0</v>
      </c>
      <c r="BA25" s="145">
        <v>-0.2</v>
      </c>
      <c r="BB25" s="145">
        <v>-0.2</v>
      </c>
      <c r="BC25" s="145">
        <v>1.4</v>
      </c>
    </row>
    <row r="26" spans="1:55" ht="23.25" customHeight="1" x14ac:dyDescent="0.25">
      <c r="A26" s="193" t="s">
        <v>63</v>
      </c>
      <c r="B26" s="194" t="s">
        <v>64</v>
      </c>
      <c r="C26" s="171">
        <v>25.359000000000002</v>
      </c>
      <c r="D26" s="150">
        <v>114.6</v>
      </c>
      <c r="E26" s="150">
        <v>116.2</v>
      </c>
      <c r="F26" s="166">
        <v>119.3</v>
      </c>
      <c r="G26" s="152">
        <f t="shared" si="3"/>
        <v>2.7</v>
      </c>
      <c r="H26" s="153">
        <f t="shared" si="0"/>
        <v>4.0999999999999996</v>
      </c>
      <c r="T26" s="112"/>
      <c r="U26" s="195"/>
      <c r="V26" s="195"/>
      <c r="W26" s="195"/>
      <c r="X26" s="195"/>
      <c r="Y26" s="195"/>
      <c r="Z26" s="195"/>
      <c r="AA26" s="195"/>
      <c r="AB26" s="143"/>
      <c r="AC26" s="193" t="s">
        <v>63</v>
      </c>
      <c r="AD26" s="194" t="s">
        <v>64</v>
      </c>
      <c r="AE26" s="158">
        <v>111.3</v>
      </c>
      <c r="AF26" s="158">
        <v>124.3</v>
      </c>
      <c r="AG26" s="159">
        <v>114.4</v>
      </c>
      <c r="AH26" s="35">
        <f t="shared" si="1"/>
        <v>116.66666666666667</v>
      </c>
      <c r="AI26" s="35">
        <f t="shared" si="2"/>
        <v>5.8199516093086077</v>
      </c>
      <c r="AJ26" s="160"/>
      <c r="AK26" s="160"/>
      <c r="AL26" s="161" t="s">
        <v>63</v>
      </c>
      <c r="AM26" s="162" t="s">
        <v>64</v>
      </c>
      <c r="AN26" s="163">
        <v>111.2</v>
      </c>
      <c r="AO26" s="163">
        <v>111.7</v>
      </c>
      <c r="AP26" s="164">
        <v>119.3</v>
      </c>
      <c r="AQ26" s="163">
        <v>117.8</v>
      </c>
      <c r="AR26" s="163">
        <v>112.9</v>
      </c>
      <c r="AS26" s="163">
        <v>110.5</v>
      </c>
      <c r="AT26" s="108"/>
      <c r="AV26" s="161" t="s">
        <v>63</v>
      </c>
      <c r="AW26" s="162" t="s">
        <v>64</v>
      </c>
      <c r="AX26" s="145">
        <v>0.1</v>
      </c>
      <c r="AY26" s="145">
        <v>-0.4</v>
      </c>
      <c r="AZ26" s="145">
        <v>4.2</v>
      </c>
      <c r="BA26" s="145">
        <v>5.5</v>
      </c>
      <c r="BB26" s="145">
        <v>1.3</v>
      </c>
      <c r="BC26" s="145">
        <v>3.5</v>
      </c>
    </row>
    <row r="27" spans="1:55" ht="14.25" customHeight="1" x14ac:dyDescent="0.25">
      <c r="A27" s="45" t="s">
        <v>65</v>
      </c>
      <c r="B27" s="53" t="s">
        <v>66</v>
      </c>
      <c r="C27" s="171">
        <v>17.123000000000001</v>
      </c>
      <c r="D27" s="150">
        <v>115</v>
      </c>
      <c r="E27" s="150">
        <v>117.1</v>
      </c>
      <c r="F27" s="166">
        <v>117.3</v>
      </c>
      <c r="G27" s="152">
        <f t="shared" si="3"/>
        <v>0.2</v>
      </c>
      <c r="H27" s="153">
        <f t="shared" si="0"/>
        <v>2</v>
      </c>
      <c r="S27" s="196"/>
      <c r="T27" s="197"/>
      <c r="U27" s="198" t="s">
        <v>120</v>
      </c>
      <c r="V27" s="198"/>
      <c r="W27" s="198"/>
      <c r="X27" s="198"/>
      <c r="Y27" s="198"/>
      <c r="Z27" s="198"/>
      <c r="AA27" s="192"/>
      <c r="AB27" s="143"/>
      <c r="AC27" s="45" t="s">
        <v>65</v>
      </c>
      <c r="AD27" s="53" t="s">
        <v>66</v>
      </c>
      <c r="AE27" s="158">
        <v>110</v>
      </c>
      <c r="AF27" s="158">
        <v>118.9</v>
      </c>
      <c r="AG27" s="159">
        <v>119.1</v>
      </c>
      <c r="AH27" s="35">
        <f t="shared" si="1"/>
        <v>116</v>
      </c>
      <c r="AI27" s="35">
        <f t="shared" si="2"/>
        <v>4.4802711931676837</v>
      </c>
      <c r="AJ27" s="160"/>
      <c r="AK27" s="160"/>
      <c r="AL27" s="167" t="s">
        <v>65</v>
      </c>
      <c r="AM27" s="168" t="s">
        <v>66</v>
      </c>
      <c r="AN27" s="163">
        <v>113.6</v>
      </c>
      <c r="AO27" s="163">
        <v>114.6</v>
      </c>
      <c r="AP27" s="164">
        <v>118.5</v>
      </c>
      <c r="AQ27" s="163">
        <v>116.6</v>
      </c>
      <c r="AR27" s="163">
        <v>117.2</v>
      </c>
      <c r="AS27" s="163">
        <v>113.6</v>
      </c>
      <c r="AT27" s="108"/>
      <c r="AV27" s="167" t="s">
        <v>65</v>
      </c>
      <c r="AW27" s="168" t="s">
        <v>66</v>
      </c>
      <c r="AX27" s="145">
        <v>-3.2</v>
      </c>
      <c r="AY27" s="145">
        <v>-4</v>
      </c>
      <c r="AZ27" s="145">
        <v>0.3</v>
      </c>
      <c r="BA27" s="145">
        <v>2</v>
      </c>
      <c r="BB27" s="145">
        <v>1.6</v>
      </c>
      <c r="BC27" s="145">
        <v>4.8</v>
      </c>
    </row>
    <row r="28" spans="1:55" ht="24.75" customHeight="1" x14ac:dyDescent="0.25">
      <c r="A28" s="199" t="s">
        <v>67</v>
      </c>
      <c r="B28" s="200" t="s">
        <v>68</v>
      </c>
      <c r="C28" s="171">
        <v>2.9820000000000002</v>
      </c>
      <c r="D28" s="150">
        <v>120.8</v>
      </c>
      <c r="E28" s="150">
        <v>119</v>
      </c>
      <c r="F28" s="166">
        <v>118.7</v>
      </c>
      <c r="G28" s="152">
        <f t="shared" si="3"/>
        <v>-0.3</v>
      </c>
      <c r="H28" s="153">
        <f t="shared" si="0"/>
        <v>-1.7</v>
      </c>
      <c r="S28" s="16" t="s">
        <v>3</v>
      </c>
      <c r="T28" s="17" t="s">
        <v>131</v>
      </c>
      <c r="U28" s="17" t="s">
        <v>97</v>
      </c>
      <c r="V28" s="138" t="str">
        <f>D5</f>
        <v>تموز 2016</v>
      </c>
      <c r="W28" s="139" t="str">
        <f>W5</f>
        <v xml:space="preserve">تموز 2017     </v>
      </c>
      <c r="X28" s="140" t="s">
        <v>150</v>
      </c>
      <c r="Y28" s="141" t="s">
        <v>151</v>
      </c>
      <c r="Z28" s="141" t="s">
        <v>152</v>
      </c>
      <c r="AA28" s="142"/>
      <c r="AB28" s="143"/>
      <c r="AC28" s="199" t="s">
        <v>67</v>
      </c>
      <c r="AD28" s="200" t="s">
        <v>68</v>
      </c>
      <c r="AE28" s="158">
        <v>107</v>
      </c>
      <c r="AF28" s="158">
        <v>130.1</v>
      </c>
      <c r="AG28" s="159">
        <v>112.5</v>
      </c>
      <c r="AH28" s="35">
        <f t="shared" si="1"/>
        <v>116.53333333333335</v>
      </c>
      <c r="AI28" s="35">
        <f t="shared" si="2"/>
        <v>10.354651566987849</v>
      </c>
      <c r="AJ28" s="201"/>
      <c r="AK28" s="201"/>
      <c r="AL28" s="167" t="s">
        <v>153</v>
      </c>
      <c r="AM28" s="168" t="s">
        <v>68</v>
      </c>
      <c r="AN28" s="163">
        <v>108</v>
      </c>
      <c r="AO28" s="163">
        <v>113.9</v>
      </c>
      <c r="AP28" s="164">
        <v>130.1</v>
      </c>
      <c r="AQ28" s="163">
        <v>132.30000000000001</v>
      </c>
      <c r="AR28" s="163">
        <v>112.5</v>
      </c>
      <c r="AS28" s="163">
        <v>112.9</v>
      </c>
      <c r="AT28" s="108"/>
      <c r="AV28" s="167" t="s">
        <v>153</v>
      </c>
      <c r="AW28" s="168" t="s">
        <v>68</v>
      </c>
      <c r="AX28" s="145">
        <v>-0.9</v>
      </c>
      <c r="AY28" s="145">
        <v>-6.1</v>
      </c>
      <c r="AZ28" s="145">
        <v>0</v>
      </c>
      <c r="BA28" s="145">
        <v>-1.7</v>
      </c>
      <c r="BB28" s="145">
        <v>0</v>
      </c>
      <c r="BC28" s="145">
        <v>-0.4</v>
      </c>
    </row>
    <row r="29" spans="1:55" ht="23.25" customHeight="1" x14ac:dyDescent="0.25">
      <c r="A29" s="45" t="s">
        <v>69</v>
      </c>
      <c r="B29" s="53" t="s">
        <v>70</v>
      </c>
      <c r="C29" s="171">
        <v>2.7069999999999999</v>
      </c>
      <c r="D29" s="150">
        <v>120.6</v>
      </c>
      <c r="E29" s="150">
        <v>122.8</v>
      </c>
      <c r="F29" s="166">
        <v>150.80000000000001</v>
      </c>
      <c r="G29" s="152">
        <f t="shared" si="3"/>
        <v>22.8</v>
      </c>
      <c r="H29" s="153">
        <f t="shared" si="0"/>
        <v>25</v>
      </c>
      <c r="S29" s="23"/>
      <c r="T29" s="24"/>
      <c r="U29" s="24"/>
      <c r="V29" s="154"/>
      <c r="W29" s="155"/>
      <c r="X29" s="156"/>
      <c r="Y29" s="157"/>
      <c r="Z29" s="157"/>
      <c r="AA29" s="142"/>
      <c r="AB29" s="94"/>
      <c r="AC29" s="45" t="s">
        <v>69</v>
      </c>
      <c r="AD29" s="53" t="s">
        <v>70</v>
      </c>
      <c r="AE29" s="158">
        <v>169.4</v>
      </c>
      <c r="AF29" s="158">
        <v>165.3</v>
      </c>
      <c r="AG29" s="159">
        <v>99.7</v>
      </c>
      <c r="AH29" s="35">
        <f t="shared" si="1"/>
        <v>144.80000000000001</v>
      </c>
      <c r="AI29" s="35">
        <f t="shared" si="2"/>
        <v>27.010709432385909</v>
      </c>
      <c r="AJ29" s="160"/>
      <c r="AK29" s="160"/>
      <c r="AL29" s="167" t="s">
        <v>154</v>
      </c>
      <c r="AM29" s="168" t="s">
        <v>70</v>
      </c>
      <c r="AN29" s="163">
        <v>137</v>
      </c>
      <c r="AO29" s="163">
        <v>133.69999999999999</v>
      </c>
      <c r="AP29" s="164">
        <v>126.4</v>
      </c>
      <c r="AQ29" s="163">
        <v>125.4</v>
      </c>
      <c r="AR29" s="163">
        <v>96.7</v>
      </c>
      <c r="AS29" s="163">
        <v>95.7</v>
      </c>
      <c r="AT29" s="108"/>
      <c r="AV29" s="167" t="s">
        <v>154</v>
      </c>
      <c r="AW29" s="168" t="s">
        <v>70</v>
      </c>
      <c r="AX29" s="145">
        <v>23.6</v>
      </c>
      <c r="AY29" s="145">
        <v>26.7</v>
      </c>
      <c r="AZ29" s="145">
        <v>30.8</v>
      </c>
      <c r="BA29" s="145">
        <v>31.8</v>
      </c>
      <c r="BB29" s="145">
        <v>3.1</v>
      </c>
      <c r="BC29" s="145">
        <v>4.2</v>
      </c>
    </row>
    <row r="30" spans="1:55" ht="21.75" customHeight="1" x14ac:dyDescent="0.25">
      <c r="A30" s="45" t="s">
        <v>71</v>
      </c>
      <c r="B30" s="53" t="s">
        <v>72</v>
      </c>
      <c r="C30" s="171">
        <v>2.5470000000000002</v>
      </c>
      <c r="D30" s="150">
        <v>98</v>
      </c>
      <c r="E30" s="150">
        <v>99.9</v>
      </c>
      <c r="F30" s="166">
        <v>99.8</v>
      </c>
      <c r="G30" s="152">
        <f t="shared" si="3"/>
        <v>-0.1</v>
      </c>
      <c r="H30" s="153">
        <f t="shared" si="0"/>
        <v>1.8</v>
      </c>
      <c r="S30" s="23"/>
      <c r="T30" s="24"/>
      <c r="U30" s="24"/>
      <c r="V30" s="154"/>
      <c r="W30" s="155"/>
      <c r="X30" s="156"/>
      <c r="Y30" s="157"/>
      <c r="Z30" s="157"/>
      <c r="AA30" s="142"/>
      <c r="AB30" s="202"/>
      <c r="AC30" s="45" t="s">
        <v>71</v>
      </c>
      <c r="AD30" s="53" t="s">
        <v>72</v>
      </c>
      <c r="AE30" s="158">
        <v>86.9</v>
      </c>
      <c r="AF30" s="158">
        <v>103.9</v>
      </c>
      <c r="AG30" s="159">
        <v>101</v>
      </c>
      <c r="AH30" s="35">
        <f t="shared" si="1"/>
        <v>97.266666666666666</v>
      </c>
      <c r="AI30" s="35">
        <f t="shared" si="2"/>
        <v>9.3496956534741447</v>
      </c>
      <c r="AJ30" s="160"/>
      <c r="AK30" s="160"/>
      <c r="AL30" s="167" t="s">
        <v>155</v>
      </c>
      <c r="AM30" s="168" t="s">
        <v>72</v>
      </c>
      <c r="AN30" s="163">
        <v>86.9</v>
      </c>
      <c r="AO30" s="163">
        <v>83.2</v>
      </c>
      <c r="AP30" s="164">
        <v>103.9</v>
      </c>
      <c r="AQ30" s="163">
        <v>100.4</v>
      </c>
      <c r="AR30" s="163">
        <v>101.2</v>
      </c>
      <c r="AS30" s="163">
        <v>101.2</v>
      </c>
      <c r="AT30" s="108"/>
      <c r="AV30" s="167" t="s">
        <v>155</v>
      </c>
      <c r="AW30" s="168" t="s">
        <v>72</v>
      </c>
      <c r="AX30" s="145">
        <v>0</v>
      </c>
      <c r="AY30" s="145">
        <v>4.4000000000000004</v>
      </c>
      <c r="AZ30" s="145">
        <v>0</v>
      </c>
      <c r="BA30" s="145">
        <v>3.5</v>
      </c>
      <c r="BB30" s="145">
        <v>-0.2</v>
      </c>
      <c r="BC30" s="145">
        <v>-0.2</v>
      </c>
    </row>
    <row r="31" spans="1:55" ht="32.25" customHeight="1" x14ac:dyDescent="0.25">
      <c r="A31" s="193" t="s">
        <v>73</v>
      </c>
      <c r="B31" s="194" t="s">
        <v>74</v>
      </c>
      <c r="C31" s="171">
        <v>6.5239999999999991</v>
      </c>
      <c r="D31" s="150">
        <v>100.4</v>
      </c>
      <c r="E31" s="150">
        <v>98.6</v>
      </c>
      <c r="F31" s="166">
        <v>98.5</v>
      </c>
      <c r="G31" s="152">
        <f t="shared" si="3"/>
        <v>-0.1</v>
      </c>
      <c r="H31" s="153">
        <f t="shared" si="0"/>
        <v>-1.9</v>
      </c>
      <c r="S31" s="23"/>
      <c r="T31" s="24"/>
      <c r="U31" s="24"/>
      <c r="V31" s="154"/>
      <c r="W31" s="155"/>
      <c r="X31" s="156"/>
      <c r="Y31" s="157"/>
      <c r="Z31" s="157"/>
      <c r="AA31" s="142"/>
      <c r="AB31" s="202"/>
      <c r="AC31" s="193" t="s">
        <v>73</v>
      </c>
      <c r="AD31" s="194" t="s">
        <v>74</v>
      </c>
      <c r="AE31" s="150">
        <v>94</v>
      </c>
      <c r="AF31" s="158">
        <v>99.1</v>
      </c>
      <c r="AG31" s="159">
        <v>100.3</v>
      </c>
      <c r="AH31" s="35">
        <f t="shared" si="1"/>
        <v>97.8</v>
      </c>
      <c r="AI31" s="35">
        <f t="shared" si="2"/>
        <v>3.4203944138400248</v>
      </c>
      <c r="AJ31" s="160"/>
      <c r="AK31" s="160"/>
      <c r="AL31" s="161" t="s">
        <v>73</v>
      </c>
      <c r="AM31" s="162" t="s">
        <v>74</v>
      </c>
      <c r="AN31" s="163">
        <v>93.9</v>
      </c>
      <c r="AO31" s="163">
        <v>96.7</v>
      </c>
      <c r="AP31" s="164">
        <v>99.2</v>
      </c>
      <c r="AQ31" s="163">
        <v>101</v>
      </c>
      <c r="AR31" s="163">
        <v>100.5</v>
      </c>
      <c r="AS31" s="163">
        <v>102</v>
      </c>
      <c r="AT31" s="108"/>
      <c r="AV31" s="161" t="s">
        <v>73</v>
      </c>
      <c r="AW31" s="162" t="s">
        <v>74</v>
      </c>
      <c r="AX31" s="145">
        <v>0.1</v>
      </c>
      <c r="AY31" s="145">
        <v>-2.8</v>
      </c>
      <c r="AZ31" s="145">
        <v>-0.1</v>
      </c>
      <c r="BA31" s="145">
        <v>-1.9</v>
      </c>
      <c r="BB31" s="145">
        <v>-0.2</v>
      </c>
      <c r="BC31" s="145">
        <v>-1.7</v>
      </c>
    </row>
    <row r="32" spans="1:55" ht="19.5" customHeight="1" x14ac:dyDescent="0.25">
      <c r="A32" s="45" t="s">
        <v>75</v>
      </c>
      <c r="B32" s="53" t="s">
        <v>76</v>
      </c>
      <c r="C32" s="171">
        <v>2.5509999999999997</v>
      </c>
      <c r="D32" s="150">
        <v>96.9</v>
      </c>
      <c r="E32" s="150">
        <v>94.6</v>
      </c>
      <c r="F32" s="166">
        <v>94.5</v>
      </c>
      <c r="G32" s="152">
        <f t="shared" si="3"/>
        <v>-0.1</v>
      </c>
      <c r="H32" s="153">
        <f t="shared" si="0"/>
        <v>-2.5</v>
      </c>
      <c r="S32" s="23"/>
      <c r="T32" s="24"/>
      <c r="U32" s="24"/>
      <c r="V32" s="154"/>
      <c r="W32" s="155"/>
      <c r="X32" s="156"/>
      <c r="Y32" s="157"/>
      <c r="Z32" s="157"/>
      <c r="AA32" s="170"/>
      <c r="AB32" s="202"/>
      <c r="AC32" s="45" t="s">
        <v>75</v>
      </c>
      <c r="AD32" s="53" t="s">
        <v>76</v>
      </c>
      <c r="AE32" s="158">
        <v>90.5</v>
      </c>
      <c r="AF32" s="158">
        <v>95.2</v>
      </c>
      <c r="AG32" s="159">
        <v>95.3</v>
      </c>
      <c r="AH32" s="35">
        <f t="shared" si="1"/>
        <v>93.666666666666671</v>
      </c>
      <c r="AI32" s="35">
        <f t="shared" si="2"/>
        <v>2.9283304736186055</v>
      </c>
      <c r="AJ32" s="160"/>
      <c r="AK32" s="160"/>
      <c r="AL32" s="167" t="s">
        <v>75</v>
      </c>
      <c r="AM32" s="168" t="s">
        <v>76</v>
      </c>
      <c r="AN32" s="163">
        <v>90.5</v>
      </c>
      <c r="AO32" s="163">
        <v>95.8</v>
      </c>
      <c r="AP32" s="164">
        <v>95.2</v>
      </c>
      <c r="AQ32" s="163">
        <v>97.1</v>
      </c>
      <c r="AR32" s="163">
        <v>95.8</v>
      </c>
      <c r="AS32" s="163">
        <v>96.9</v>
      </c>
      <c r="AT32" s="108"/>
      <c r="AV32" s="167" t="s">
        <v>75</v>
      </c>
      <c r="AW32" s="168" t="s">
        <v>76</v>
      </c>
      <c r="AX32" s="145">
        <v>0</v>
      </c>
      <c r="AY32" s="145">
        <v>-5.5</v>
      </c>
      <c r="AZ32" s="145">
        <v>0</v>
      </c>
      <c r="BA32" s="145">
        <v>-2</v>
      </c>
      <c r="BB32" s="145">
        <v>-0.5</v>
      </c>
      <c r="BC32" s="145">
        <v>-1.7</v>
      </c>
    </row>
    <row r="33" spans="1:55" ht="17.25" customHeight="1" x14ac:dyDescent="0.25">
      <c r="A33" s="199" t="s">
        <v>77</v>
      </c>
      <c r="B33" s="200" t="s">
        <v>78</v>
      </c>
      <c r="C33" s="171">
        <v>3.9729999999999999</v>
      </c>
      <c r="D33" s="150">
        <v>102.7</v>
      </c>
      <c r="E33" s="150">
        <v>101.1</v>
      </c>
      <c r="F33" s="166">
        <v>101</v>
      </c>
      <c r="G33" s="152">
        <f t="shared" si="3"/>
        <v>-0.1</v>
      </c>
      <c r="H33" s="153">
        <f t="shared" si="0"/>
        <v>-1.7</v>
      </c>
      <c r="S33" s="29"/>
      <c r="T33" s="30"/>
      <c r="U33" s="30"/>
      <c r="V33" s="172"/>
      <c r="W33" s="173"/>
      <c r="X33" s="174"/>
      <c r="Y33" s="175"/>
      <c r="Z33" s="175"/>
      <c r="AA33" s="176"/>
      <c r="AB33" s="202"/>
      <c r="AC33" s="199" t="s">
        <v>77</v>
      </c>
      <c r="AD33" s="200" t="s">
        <v>78</v>
      </c>
      <c r="AE33" s="158">
        <v>96.9</v>
      </c>
      <c r="AF33" s="158">
        <v>101.4</v>
      </c>
      <c r="AG33" s="159">
        <v>103</v>
      </c>
      <c r="AH33" s="35">
        <f t="shared" si="1"/>
        <v>100.43333333333334</v>
      </c>
      <c r="AI33" s="35">
        <f t="shared" si="2"/>
        <v>3.1491583098558253</v>
      </c>
      <c r="AJ33" s="201"/>
      <c r="AK33" s="201"/>
      <c r="AL33" s="167" t="s">
        <v>77</v>
      </c>
      <c r="AM33" s="168" t="s">
        <v>78</v>
      </c>
      <c r="AN33" s="163">
        <v>96.7</v>
      </c>
      <c r="AO33" s="163">
        <v>97.4</v>
      </c>
      <c r="AP33" s="164">
        <v>101.6</v>
      </c>
      <c r="AQ33" s="163">
        <v>103.4</v>
      </c>
      <c r="AR33" s="163">
        <v>103</v>
      </c>
      <c r="AS33" s="163">
        <v>104.7</v>
      </c>
      <c r="AT33" s="108"/>
      <c r="AV33" s="167" t="s">
        <v>77</v>
      </c>
      <c r="AW33" s="168" t="s">
        <v>78</v>
      </c>
      <c r="AX33" s="145">
        <v>0.2</v>
      </c>
      <c r="AY33" s="145">
        <v>-0.5</v>
      </c>
      <c r="AZ33" s="145">
        <v>-0.2</v>
      </c>
      <c r="BA33" s="145">
        <v>-1.9</v>
      </c>
      <c r="BB33" s="145">
        <v>0</v>
      </c>
      <c r="BC33" s="145">
        <v>-1.6</v>
      </c>
    </row>
    <row r="34" spans="1:55" ht="18.75" customHeight="1" x14ac:dyDescent="0.25">
      <c r="A34" s="193" t="s">
        <v>79</v>
      </c>
      <c r="B34" s="194" t="s">
        <v>80</v>
      </c>
      <c r="C34" s="171">
        <v>4.1419999999999995</v>
      </c>
      <c r="D34" s="150">
        <v>116.2</v>
      </c>
      <c r="E34" s="150">
        <v>117.2</v>
      </c>
      <c r="F34" s="166">
        <v>117.1</v>
      </c>
      <c r="G34" s="152">
        <f t="shared" si="3"/>
        <v>-0.1</v>
      </c>
      <c r="H34" s="153">
        <f t="shared" si="0"/>
        <v>0.8</v>
      </c>
      <c r="S34" s="45" t="s">
        <v>24</v>
      </c>
      <c r="T34" s="55" t="s">
        <v>25</v>
      </c>
      <c r="U34" s="149">
        <v>29.605</v>
      </c>
      <c r="V34" s="178">
        <v>96.7</v>
      </c>
      <c r="W34" s="179">
        <v>94.4</v>
      </c>
      <c r="X34" s="180">
        <f t="shared" ref="X34:X45" si="8">ROUND((W34/V34-1)*100,3)</f>
        <v>-2.3780000000000001</v>
      </c>
      <c r="Y34" s="180">
        <f>ROUND(((W34-V34)*U34/$V$46),3)</f>
        <v>-0.65700000000000003</v>
      </c>
      <c r="Z34" s="181">
        <f>ROUND(Y34/$Y$46*100,3)</f>
        <v>-142.51599999999999</v>
      </c>
      <c r="AA34" s="178"/>
      <c r="AB34" s="202"/>
      <c r="AC34" s="193" t="s">
        <v>79</v>
      </c>
      <c r="AD34" s="194" t="s">
        <v>80</v>
      </c>
      <c r="AE34" s="158">
        <v>116.5</v>
      </c>
      <c r="AF34" s="158">
        <v>117.6</v>
      </c>
      <c r="AG34" s="159">
        <v>118.3</v>
      </c>
      <c r="AH34" s="35">
        <f t="shared" si="1"/>
        <v>117.46666666666665</v>
      </c>
      <c r="AI34" s="35">
        <f t="shared" si="2"/>
        <v>0.77245502774212116</v>
      </c>
      <c r="AJ34" s="160"/>
      <c r="AK34" s="160"/>
      <c r="AL34" s="161" t="s">
        <v>79</v>
      </c>
      <c r="AM34" s="162" t="s">
        <v>80</v>
      </c>
      <c r="AN34" s="163">
        <v>116.6</v>
      </c>
      <c r="AO34" s="163">
        <v>117.9</v>
      </c>
      <c r="AP34" s="164">
        <v>117.6</v>
      </c>
      <c r="AQ34" s="163">
        <v>116</v>
      </c>
      <c r="AR34" s="163">
        <v>118.5</v>
      </c>
      <c r="AS34" s="163">
        <v>116.8</v>
      </c>
      <c r="AT34" s="108"/>
      <c r="AV34" s="161" t="s">
        <v>79</v>
      </c>
      <c r="AW34" s="162" t="s">
        <v>80</v>
      </c>
      <c r="AX34" s="145">
        <v>-0.1</v>
      </c>
      <c r="AY34" s="145">
        <v>-1.2</v>
      </c>
      <c r="AZ34" s="145">
        <v>0</v>
      </c>
      <c r="BA34" s="145">
        <v>1.4</v>
      </c>
      <c r="BB34" s="145">
        <v>-0.2</v>
      </c>
      <c r="BC34" s="145">
        <v>1.3</v>
      </c>
    </row>
    <row r="35" spans="1:55" ht="17.25" customHeight="1" x14ac:dyDescent="0.25">
      <c r="A35" s="193" t="s">
        <v>81</v>
      </c>
      <c r="B35" s="194" t="s">
        <v>82</v>
      </c>
      <c r="C35" s="171">
        <v>15.185</v>
      </c>
      <c r="D35" s="150">
        <v>95.1</v>
      </c>
      <c r="E35" s="150">
        <v>95</v>
      </c>
      <c r="F35" s="166">
        <v>95</v>
      </c>
      <c r="G35" s="152">
        <f t="shared" si="3"/>
        <v>0</v>
      </c>
      <c r="H35" s="153">
        <f t="shared" si="0"/>
        <v>-0.1</v>
      </c>
      <c r="S35" s="45" t="s">
        <v>48</v>
      </c>
      <c r="T35" s="55" t="s">
        <v>49</v>
      </c>
      <c r="U35" s="177">
        <v>0.61499999999999999</v>
      </c>
      <c r="V35" s="178">
        <v>121.7</v>
      </c>
      <c r="W35" s="179">
        <v>121.4</v>
      </c>
      <c r="X35" s="180">
        <f t="shared" si="8"/>
        <v>-0.247</v>
      </c>
      <c r="Y35" s="180">
        <f t="shared" ref="Y35:Y41" si="9">ROUND(((W35-V35)*U35/$V$46),3)</f>
        <v>-2E-3</v>
      </c>
      <c r="Z35" s="181">
        <f t="shared" ref="Z35:Z41" si="10">ROUND(Y35/$Y$46*100,3)</f>
        <v>-0.434</v>
      </c>
      <c r="AA35" s="182">
        <f t="shared" ref="AA35:AA46" si="11">ROUND((X35/V35-1)*100,1)</f>
        <v>-100.2</v>
      </c>
      <c r="AB35" s="202"/>
      <c r="AC35" s="193" t="s">
        <v>81</v>
      </c>
      <c r="AD35" s="194" t="s">
        <v>82</v>
      </c>
      <c r="AE35" s="158">
        <v>93.1</v>
      </c>
      <c r="AF35" s="158">
        <v>98.9</v>
      </c>
      <c r="AG35" s="159">
        <v>93.4</v>
      </c>
      <c r="AH35" s="35">
        <f t="shared" si="1"/>
        <v>95.133333333333326</v>
      </c>
      <c r="AI35" s="35">
        <f t="shared" si="2"/>
        <v>3.4325255502525582</v>
      </c>
      <c r="AJ35" s="160"/>
      <c r="AK35" s="160"/>
      <c r="AL35" s="161" t="s">
        <v>81</v>
      </c>
      <c r="AM35" s="162" t="s">
        <v>82</v>
      </c>
      <c r="AN35" s="163">
        <v>93.1</v>
      </c>
      <c r="AO35" s="163">
        <v>92.6</v>
      </c>
      <c r="AP35" s="164">
        <v>98.9</v>
      </c>
      <c r="AQ35" s="163">
        <v>99.1</v>
      </c>
      <c r="AR35" s="163">
        <v>93.4</v>
      </c>
      <c r="AS35" s="163">
        <v>93.5</v>
      </c>
      <c r="AT35" s="108"/>
      <c r="AV35" s="161" t="s">
        <v>81</v>
      </c>
      <c r="AW35" s="162" t="s">
        <v>82</v>
      </c>
      <c r="AX35" s="145">
        <v>0</v>
      </c>
      <c r="AY35" s="145">
        <v>0.5</v>
      </c>
      <c r="AZ35" s="145">
        <v>0</v>
      </c>
      <c r="BA35" s="145">
        <v>-0.2</v>
      </c>
      <c r="BB35" s="145">
        <v>0</v>
      </c>
      <c r="BC35" s="145">
        <v>-0.1</v>
      </c>
    </row>
    <row r="36" spans="1:55" ht="16.5" customHeight="1" x14ac:dyDescent="0.25">
      <c r="A36" s="57" t="s">
        <v>83</v>
      </c>
      <c r="B36" s="37" t="s">
        <v>84</v>
      </c>
      <c r="C36" s="177">
        <v>3.109</v>
      </c>
      <c r="D36" s="150">
        <v>114.3</v>
      </c>
      <c r="E36" s="150">
        <v>112.7</v>
      </c>
      <c r="F36" s="166">
        <v>112.7</v>
      </c>
      <c r="G36" s="152">
        <f t="shared" si="3"/>
        <v>0</v>
      </c>
      <c r="H36" s="153">
        <f t="shared" si="0"/>
        <v>-1.4</v>
      </c>
      <c r="S36" s="183" t="s">
        <v>50</v>
      </c>
      <c r="T36" s="55" t="s">
        <v>51</v>
      </c>
      <c r="U36" s="177">
        <v>6.4719999999999995</v>
      </c>
      <c r="V36" s="178">
        <v>102.9</v>
      </c>
      <c r="W36" s="179">
        <v>102.5</v>
      </c>
      <c r="X36" s="180">
        <f t="shared" si="8"/>
        <v>-0.38900000000000001</v>
      </c>
      <c r="Y36" s="180">
        <f t="shared" si="9"/>
        <v>-2.5000000000000001E-2</v>
      </c>
      <c r="Z36" s="181">
        <f t="shared" si="10"/>
        <v>-5.423</v>
      </c>
      <c r="AA36" s="182">
        <f t="shared" si="11"/>
        <v>-100.4</v>
      </c>
      <c r="AB36" s="202"/>
      <c r="AC36" s="57" t="s">
        <v>83</v>
      </c>
      <c r="AD36" s="37" t="s">
        <v>84</v>
      </c>
      <c r="AE36" s="158">
        <v>110.5</v>
      </c>
      <c r="AF36" s="158">
        <v>111.5</v>
      </c>
      <c r="AG36" s="159">
        <v>115.4</v>
      </c>
      <c r="AH36" s="35">
        <f t="shared" si="1"/>
        <v>112.46666666666665</v>
      </c>
      <c r="AI36" s="35">
        <f t="shared" si="2"/>
        <v>2.3020862156646604</v>
      </c>
      <c r="AJ36" s="186"/>
      <c r="AK36" s="186"/>
      <c r="AL36" s="161" t="s">
        <v>83</v>
      </c>
      <c r="AM36" s="162" t="s">
        <v>84</v>
      </c>
      <c r="AN36" s="163">
        <v>110.5</v>
      </c>
      <c r="AO36" s="163">
        <v>110.8</v>
      </c>
      <c r="AP36" s="164">
        <v>111.6</v>
      </c>
      <c r="AQ36" s="163">
        <v>113.8</v>
      </c>
      <c r="AR36" s="163">
        <v>115.3</v>
      </c>
      <c r="AS36" s="163">
        <v>116.8</v>
      </c>
      <c r="AT36" s="108"/>
      <c r="AV36" s="161" t="s">
        <v>83</v>
      </c>
      <c r="AW36" s="162" t="s">
        <v>84</v>
      </c>
      <c r="AX36" s="145">
        <v>0</v>
      </c>
      <c r="AY36" s="145">
        <v>-0.3</v>
      </c>
      <c r="AZ36" s="145">
        <v>-0.1</v>
      </c>
      <c r="BA36" s="145">
        <v>-2</v>
      </c>
      <c r="BB36" s="145">
        <v>0.1</v>
      </c>
      <c r="BC36" s="145">
        <v>-1.2</v>
      </c>
    </row>
    <row r="37" spans="1:55" ht="18.75" customHeight="1" x14ac:dyDescent="0.25">
      <c r="A37" s="36" t="s">
        <v>85</v>
      </c>
      <c r="B37" s="37" t="s">
        <v>86</v>
      </c>
      <c r="C37" s="177">
        <v>1.998</v>
      </c>
      <c r="D37" s="150">
        <v>91.7</v>
      </c>
      <c r="E37" s="150">
        <v>87</v>
      </c>
      <c r="F37" s="166">
        <v>86.9</v>
      </c>
      <c r="G37" s="152">
        <f t="shared" si="3"/>
        <v>-0.1</v>
      </c>
      <c r="H37" s="153">
        <f t="shared" si="0"/>
        <v>-5.2</v>
      </c>
      <c r="S37" s="184" t="s">
        <v>63</v>
      </c>
      <c r="T37" s="53" t="s">
        <v>64</v>
      </c>
      <c r="U37" s="171">
        <v>25.359000000000002</v>
      </c>
      <c r="V37" s="178">
        <v>114.6</v>
      </c>
      <c r="W37" s="179">
        <v>119.3</v>
      </c>
      <c r="X37" s="180">
        <f t="shared" si="8"/>
        <v>4.101</v>
      </c>
      <c r="Y37" s="180">
        <f t="shared" si="9"/>
        <v>1.1499999999999999</v>
      </c>
      <c r="Z37" s="181">
        <f t="shared" si="10"/>
        <v>249.458</v>
      </c>
      <c r="AA37" s="182">
        <f t="shared" si="11"/>
        <v>-96.4</v>
      </c>
      <c r="AB37" s="202"/>
      <c r="AC37" s="36" t="s">
        <v>85</v>
      </c>
      <c r="AD37" s="37" t="s">
        <v>86</v>
      </c>
      <c r="AE37" s="158">
        <v>84</v>
      </c>
      <c r="AF37" s="158">
        <v>89.1</v>
      </c>
      <c r="AG37" s="159">
        <v>87.2</v>
      </c>
      <c r="AH37" s="35">
        <f t="shared" si="1"/>
        <v>86.766666666666666</v>
      </c>
      <c r="AI37" s="35">
        <f t="shared" si="2"/>
        <v>2.9705721739874438</v>
      </c>
      <c r="AJ37" s="160"/>
      <c r="AK37" s="160"/>
      <c r="AL37" s="161" t="s">
        <v>85</v>
      </c>
      <c r="AM37" s="162" t="s">
        <v>86</v>
      </c>
      <c r="AN37" s="163">
        <v>84.2</v>
      </c>
      <c r="AO37" s="163">
        <v>92.2</v>
      </c>
      <c r="AP37" s="164">
        <v>89.2</v>
      </c>
      <c r="AQ37" s="163">
        <v>94.7</v>
      </c>
      <c r="AR37" s="163">
        <v>87.2</v>
      </c>
      <c r="AS37" s="163">
        <v>89.9</v>
      </c>
      <c r="AT37" s="108"/>
      <c r="AV37" s="161" t="s">
        <v>85</v>
      </c>
      <c r="AW37" s="162" t="s">
        <v>86</v>
      </c>
      <c r="AX37" s="145">
        <v>-0.2</v>
      </c>
      <c r="AY37" s="145">
        <v>-8.9</v>
      </c>
      <c r="AZ37" s="145">
        <v>-0.1</v>
      </c>
      <c r="BA37" s="145">
        <v>-5.9</v>
      </c>
      <c r="BB37" s="145">
        <v>0</v>
      </c>
      <c r="BC37" s="145">
        <v>-3</v>
      </c>
    </row>
    <row r="38" spans="1:55" ht="21" customHeight="1" x14ac:dyDescent="0.25">
      <c r="A38" s="36" t="s">
        <v>87</v>
      </c>
      <c r="B38" s="37" t="s">
        <v>88</v>
      </c>
      <c r="C38" s="177">
        <v>0.92199999999999993</v>
      </c>
      <c r="D38" s="150">
        <v>104.6</v>
      </c>
      <c r="E38" s="150">
        <v>127.4</v>
      </c>
      <c r="F38" s="166">
        <v>127.5</v>
      </c>
      <c r="G38" s="152">
        <f t="shared" si="3"/>
        <v>0.1</v>
      </c>
      <c r="H38" s="153">
        <f t="shared" si="0"/>
        <v>21.9</v>
      </c>
      <c r="S38" s="184" t="s">
        <v>73</v>
      </c>
      <c r="T38" s="53" t="s">
        <v>74</v>
      </c>
      <c r="U38" s="171">
        <v>6.5239999999999991</v>
      </c>
      <c r="V38" s="178">
        <v>100.4</v>
      </c>
      <c r="W38" s="179">
        <v>98.5</v>
      </c>
      <c r="X38" s="180">
        <f t="shared" si="8"/>
        <v>-1.8919999999999999</v>
      </c>
      <c r="Y38" s="180">
        <f t="shared" si="9"/>
        <v>-0.12</v>
      </c>
      <c r="Z38" s="181">
        <f t="shared" si="10"/>
        <v>-26.03</v>
      </c>
      <c r="AA38" s="182">
        <f t="shared" si="11"/>
        <v>-101.9</v>
      </c>
      <c r="AB38" s="203"/>
      <c r="AC38" s="36" t="s">
        <v>87</v>
      </c>
      <c r="AD38" s="37" t="s">
        <v>88</v>
      </c>
      <c r="AE38" s="158">
        <v>93</v>
      </c>
      <c r="AF38" s="158">
        <v>148.4</v>
      </c>
      <c r="AG38" s="159">
        <v>123.2</v>
      </c>
      <c r="AH38" s="35">
        <f t="shared" si="1"/>
        <v>121.53333333333335</v>
      </c>
      <c r="AI38" s="35">
        <f t="shared" si="2"/>
        <v>22.82302232838715</v>
      </c>
      <c r="AJ38" s="160"/>
      <c r="AK38" s="160"/>
      <c r="AL38" s="161" t="s">
        <v>87</v>
      </c>
      <c r="AM38" s="162" t="s">
        <v>88</v>
      </c>
      <c r="AN38" s="163">
        <v>93</v>
      </c>
      <c r="AO38" s="163">
        <v>90.1</v>
      </c>
      <c r="AP38" s="164">
        <v>148.30000000000001</v>
      </c>
      <c r="AQ38" s="163">
        <v>111.7</v>
      </c>
      <c r="AR38" s="163">
        <v>123.1</v>
      </c>
      <c r="AS38" s="163">
        <v>105</v>
      </c>
      <c r="AT38" s="108"/>
      <c r="AV38" s="161" t="s">
        <v>87</v>
      </c>
      <c r="AW38" s="162" t="s">
        <v>88</v>
      </c>
      <c r="AX38" s="145">
        <v>0</v>
      </c>
      <c r="AY38" s="145">
        <v>3.2</v>
      </c>
      <c r="AZ38" s="145">
        <v>0.1</v>
      </c>
      <c r="BA38" s="145">
        <v>32.9</v>
      </c>
      <c r="BB38" s="145">
        <v>0.1</v>
      </c>
      <c r="BC38" s="145">
        <v>17.3</v>
      </c>
    </row>
    <row r="39" spans="1:55" ht="21" customHeight="1" x14ac:dyDescent="0.25">
      <c r="A39" s="36" t="s">
        <v>89</v>
      </c>
      <c r="B39" s="37" t="s">
        <v>90</v>
      </c>
      <c r="C39" s="177">
        <v>1.5270000000000001</v>
      </c>
      <c r="D39" s="150">
        <v>112.4</v>
      </c>
      <c r="E39" s="150">
        <v>111.7</v>
      </c>
      <c r="F39" s="166">
        <v>112.1</v>
      </c>
      <c r="G39" s="152">
        <f t="shared" si="3"/>
        <v>0.4</v>
      </c>
      <c r="H39" s="153">
        <f t="shared" si="0"/>
        <v>-0.3</v>
      </c>
      <c r="S39" s="183" t="s">
        <v>79</v>
      </c>
      <c r="T39" s="55" t="s">
        <v>80</v>
      </c>
      <c r="U39" s="177">
        <v>4.1419999999999995</v>
      </c>
      <c r="V39" s="178">
        <v>116.2</v>
      </c>
      <c r="W39" s="179">
        <v>117.1</v>
      </c>
      <c r="X39" s="180">
        <f t="shared" si="8"/>
        <v>0.77500000000000002</v>
      </c>
      <c r="Y39" s="180">
        <f t="shared" si="9"/>
        <v>3.5999999999999997E-2</v>
      </c>
      <c r="Z39" s="181">
        <f t="shared" si="10"/>
        <v>7.8090000000000002</v>
      </c>
      <c r="AA39" s="182">
        <f t="shared" si="11"/>
        <v>-99.3</v>
      </c>
      <c r="AB39" s="204"/>
      <c r="AC39" s="36" t="s">
        <v>89</v>
      </c>
      <c r="AD39" s="37" t="s">
        <v>90</v>
      </c>
      <c r="AE39" s="158">
        <v>91.9</v>
      </c>
      <c r="AF39" s="158">
        <v>122.2</v>
      </c>
      <c r="AG39" s="159">
        <v>115</v>
      </c>
      <c r="AH39" s="35">
        <f t="shared" si="1"/>
        <v>109.7</v>
      </c>
      <c r="AI39" s="35">
        <f t="shared" si="2"/>
        <v>14.43029602927842</v>
      </c>
      <c r="AJ39" s="160"/>
      <c r="AK39" s="160"/>
      <c r="AL39" s="161" t="s">
        <v>89</v>
      </c>
      <c r="AM39" s="162" t="s">
        <v>90</v>
      </c>
      <c r="AN39" s="163">
        <v>91.9</v>
      </c>
      <c r="AO39" s="163">
        <v>93.1</v>
      </c>
      <c r="AP39" s="164">
        <v>120.5</v>
      </c>
      <c r="AQ39" s="163">
        <v>121.4</v>
      </c>
      <c r="AR39" s="163">
        <v>115.1</v>
      </c>
      <c r="AS39" s="163">
        <v>114.2</v>
      </c>
      <c r="AT39" s="108"/>
      <c r="AV39" s="161" t="s">
        <v>89</v>
      </c>
      <c r="AW39" s="162" t="s">
        <v>90</v>
      </c>
      <c r="AX39" s="145">
        <v>0</v>
      </c>
      <c r="AY39" s="145">
        <v>-1.3</v>
      </c>
      <c r="AZ39" s="145">
        <v>1.4</v>
      </c>
      <c r="BA39" s="145">
        <v>0.7</v>
      </c>
      <c r="BB39" s="145">
        <v>-0.1</v>
      </c>
      <c r="BC39" s="145">
        <v>0.7</v>
      </c>
    </row>
    <row r="40" spans="1:55" ht="16.5" customHeight="1" x14ac:dyDescent="0.25">
      <c r="A40" s="57" t="s">
        <v>91</v>
      </c>
      <c r="B40" s="37" t="s">
        <v>92</v>
      </c>
      <c r="C40" s="177">
        <v>4.5419999999999998</v>
      </c>
      <c r="D40" s="150">
        <v>102.7</v>
      </c>
      <c r="E40" s="150">
        <v>102.6</v>
      </c>
      <c r="F40" s="166">
        <v>103.5</v>
      </c>
      <c r="G40" s="152">
        <f t="shared" si="3"/>
        <v>0.9</v>
      </c>
      <c r="H40" s="153">
        <f t="shared" si="0"/>
        <v>0.8</v>
      </c>
      <c r="S40" s="45" t="s">
        <v>81</v>
      </c>
      <c r="T40" s="55" t="s">
        <v>82</v>
      </c>
      <c r="U40" s="177">
        <v>15.185</v>
      </c>
      <c r="V40" s="178">
        <v>95.1</v>
      </c>
      <c r="W40" s="179">
        <v>95</v>
      </c>
      <c r="X40" s="180">
        <f t="shared" si="8"/>
        <v>-0.105</v>
      </c>
      <c r="Y40" s="180">
        <f t="shared" si="9"/>
        <v>-1.4999999999999999E-2</v>
      </c>
      <c r="Z40" s="181">
        <f t="shared" si="10"/>
        <v>-3.254</v>
      </c>
      <c r="AA40" s="182">
        <f t="shared" si="11"/>
        <v>-100.1</v>
      </c>
      <c r="AB40" s="205"/>
      <c r="AC40" s="57" t="s">
        <v>91</v>
      </c>
      <c r="AD40" s="37" t="s">
        <v>92</v>
      </c>
      <c r="AE40" s="158">
        <v>93.9</v>
      </c>
      <c r="AF40" s="150">
        <v>109</v>
      </c>
      <c r="AG40" s="159">
        <v>107.8</v>
      </c>
      <c r="AH40" s="35">
        <f t="shared" si="1"/>
        <v>103.56666666666666</v>
      </c>
      <c r="AI40" s="35">
        <f t="shared" si="2"/>
        <v>8.1040096710259419</v>
      </c>
      <c r="AJ40" s="186"/>
      <c r="AK40" s="186"/>
      <c r="AL40" s="161" t="s">
        <v>91</v>
      </c>
      <c r="AM40" s="162" t="s">
        <v>92</v>
      </c>
      <c r="AN40" s="163">
        <v>93.5</v>
      </c>
      <c r="AO40" s="163">
        <v>95.7</v>
      </c>
      <c r="AP40" s="164">
        <v>106.2</v>
      </c>
      <c r="AQ40" s="163">
        <v>106.8</v>
      </c>
      <c r="AR40" s="163">
        <v>107.9</v>
      </c>
      <c r="AS40" s="163">
        <v>105.9</v>
      </c>
      <c r="AT40" s="108"/>
      <c r="AV40" s="161" t="s">
        <v>91</v>
      </c>
      <c r="AW40" s="162" t="s">
        <v>92</v>
      </c>
      <c r="AX40" s="145">
        <v>0.4</v>
      </c>
      <c r="AY40" s="145">
        <v>-1.9</v>
      </c>
      <c r="AZ40" s="145">
        <v>2.6</v>
      </c>
      <c r="BA40" s="145">
        <v>2.1</v>
      </c>
      <c r="BB40" s="145">
        <v>-0.1</v>
      </c>
      <c r="BC40" s="145">
        <v>1.8</v>
      </c>
    </row>
    <row r="41" spans="1:55" ht="17.25" customHeight="1" x14ac:dyDescent="0.25">
      <c r="A41" s="57" t="s">
        <v>93</v>
      </c>
      <c r="B41" s="37" t="s">
        <v>94</v>
      </c>
      <c r="C41" s="206">
        <v>100</v>
      </c>
      <c r="D41" s="150">
        <v>103.6</v>
      </c>
      <c r="E41" s="150">
        <v>103.4</v>
      </c>
      <c r="F41" s="166">
        <v>104.1</v>
      </c>
      <c r="G41" s="152">
        <f t="shared" si="3"/>
        <v>0.7</v>
      </c>
      <c r="H41" s="153">
        <f t="shared" si="0"/>
        <v>0.5</v>
      </c>
      <c r="S41" s="45" t="s">
        <v>83</v>
      </c>
      <c r="T41" s="55" t="s">
        <v>84</v>
      </c>
      <c r="U41" s="177">
        <v>3.109</v>
      </c>
      <c r="V41" s="178">
        <v>114.3</v>
      </c>
      <c r="W41" s="179">
        <v>112.7</v>
      </c>
      <c r="X41" s="180">
        <f t="shared" si="8"/>
        <v>-1.4</v>
      </c>
      <c r="Y41" s="180">
        <f t="shared" si="9"/>
        <v>-4.8000000000000001E-2</v>
      </c>
      <c r="Z41" s="181">
        <f t="shared" si="10"/>
        <v>-10.412000000000001</v>
      </c>
      <c r="AA41" s="182">
        <f t="shared" si="11"/>
        <v>-101.2</v>
      </c>
      <c r="AB41" s="207"/>
      <c r="AC41" s="57" t="s">
        <v>93</v>
      </c>
      <c r="AD41" s="37" t="s">
        <v>94</v>
      </c>
      <c r="AE41" s="150">
        <v>96.4</v>
      </c>
      <c r="AF41" s="150">
        <v>108.2</v>
      </c>
      <c r="AG41" s="159">
        <v>103.6</v>
      </c>
      <c r="AH41" s="35">
        <f t="shared" si="1"/>
        <v>102.73333333333335</v>
      </c>
      <c r="AI41" s="35">
        <f t="shared" si="2"/>
        <v>5.7893074444363224</v>
      </c>
      <c r="AJ41" s="186"/>
      <c r="AK41" s="186"/>
      <c r="AL41" s="161" t="s">
        <v>93</v>
      </c>
      <c r="AM41" s="162" t="s">
        <v>94</v>
      </c>
      <c r="AN41" s="163">
        <v>97</v>
      </c>
      <c r="AO41" s="163">
        <v>97.7</v>
      </c>
      <c r="AP41" s="163">
        <v>106.5</v>
      </c>
      <c r="AQ41" s="163">
        <v>106.2</v>
      </c>
      <c r="AR41" s="163">
        <v>103.2</v>
      </c>
      <c r="AS41" s="163">
        <v>103.9</v>
      </c>
      <c r="AT41" s="108"/>
      <c r="AV41" s="161" t="s">
        <v>93</v>
      </c>
      <c r="AW41" s="162" t="s">
        <v>94</v>
      </c>
      <c r="AX41" s="145">
        <v>-0.6</v>
      </c>
      <c r="AY41" s="145">
        <v>-1.3</v>
      </c>
      <c r="AZ41" s="145">
        <v>1.6</v>
      </c>
      <c r="BA41" s="145">
        <v>1.9</v>
      </c>
      <c r="BB41" s="145">
        <v>0.4</v>
      </c>
      <c r="BC41" s="145">
        <v>-0.3</v>
      </c>
    </row>
    <row r="42" spans="1:55" ht="16.5" customHeight="1" x14ac:dyDescent="0.2">
      <c r="A42" s="208"/>
      <c r="B42" s="90" t="s">
        <v>156</v>
      </c>
      <c r="C42" s="185">
        <v>100</v>
      </c>
      <c r="D42" s="150">
        <v>104.6</v>
      </c>
      <c r="E42" s="150">
        <v>104.7</v>
      </c>
      <c r="F42" s="166">
        <v>105.5</v>
      </c>
      <c r="G42" s="152">
        <f t="shared" si="3"/>
        <v>0.8</v>
      </c>
      <c r="H42" s="153">
        <f t="shared" si="0"/>
        <v>0.9</v>
      </c>
      <c r="S42" s="45" t="s">
        <v>85</v>
      </c>
      <c r="T42" s="55" t="s">
        <v>86</v>
      </c>
      <c r="U42" s="177">
        <v>1.998</v>
      </c>
      <c r="V42" s="178">
        <v>91.7</v>
      </c>
      <c r="W42" s="179">
        <v>86.9</v>
      </c>
      <c r="X42" s="180">
        <f t="shared" si="8"/>
        <v>-5.234</v>
      </c>
      <c r="Y42" s="180">
        <f>ROUND(((W42-V42)*U42/$V$46),3)</f>
        <v>-9.2999999999999999E-2</v>
      </c>
      <c r="Z42" s="181">
        <f>ROUND(Y42/$Y$46*100,3)</f>
        <v>-20.173999999999999</v>
      </c>
      <c r="AA42" s="182">
        <f t="shared" si="11"/>
        <v>-105.7</v>
      </c>
      <c r="AB42" s="209"/>
      <c r="AC42" s="210"/>
      <c r="AD42" s="211"/>
      <c r="AE42" s="212"/>
      <c r="AF42" s="212"/>
      <c r="AG42" s="212"/>
      <c r="AH42" s="35" t="e">
        <f>AVERAGE(#REF!)</f>
        <v>#REF!</v>
      </c>
      <c r="AI42" s="35" t="e">
        <f>STDEV(#REF!)/AH42*100</f>
        <v>#REF!</v>
      </c>
      <c r="AJ42" s="160"/>
      <c r="AK42" s="160"/>
    </row>
    <row r="43" spans="1:55" ht="15" customHeight="1" x14ac:dyDescent="0.2">
      <c r="C43" s="213"/>
      <c r="S43" s="183" t="s">
        <v>87</v>
      </c>
      <c r="T43" s="55" t="s">
        <v>88</v>
      </c>
      <c r="U43" s="177">
        <v>0.92199999999999993</v>
      </c>
      <c r="V43" s="178">
        <v>104.6</v>
      </c>
      <c r="W43" s="179">
        <v>127.5</v>
      </c>
      <c r="X43" s="180">
        <f t="shared" si="8"/>
        <v>21.893000000000001</v>
      </c>
      <c r="Y43" s="180">
        <f>ROUND(((W43-V43)*U43/$V$46),3)</f>
        <v>0.20399999999999999</v>
      </c>
      <c r="Z43" s="181">
        <f>ROUND(Y43/$Y$46*100,3)</f>
        <v>44.252000000000002</v>
      </c>
      <c r="AA43" s="182">
        <f t="shared" si="11"/>
        <v>-79.099999999999994</v>
      </c>
      <c r="AB43" s="209"/>
      <c r="AH43" s="35" t="e">
        <f>AVERAGE(#REF!)</f>
        <v>#REF!</v>
      </c>
      <c r="AI43" s="35" t="e">
        <f>STDEV(#REF!)/AH43*100</f>
        <v>#REF!</v>
      </c>
      <c r="AJ43" s="160"/>
      <c r="AK43" s="160"/>
    </row>
    <row r="44" spans="1:55" ht="21" customHeight="1" x14ac:dyDescent="0.2">
      <c r="C44" s="213"/>
      <c r="S44" s="183" t="s">
        <v>89</v>
      </c>
      <c r="T44" s="55" t="s">
        <v>90</v>
      </c>
      <c r="U44" s="177">
        <v>1.5270000000000001</v>
      </c>
      <c r="V44" s="178">
        <v>112.4</v>
      </c>
      <c r="W44" s="179">
        <v>112.1</v>
      </c>
      <c r="X44" s="180">
        <f t="shared" si="8"/>
        <v>-0.26700000000000002</v>
      </c>
      <c r="Y44" s="180">
        <f>ROUND(((W44-V44)*U44/$V$46),3)</f>
        <v>-4.0000000000000001E-3</v>
      </c>
      <c r="Z44" s="181">
        <f>ROUND(Y44/$Y$46*100,3)</f>
        <v>-0.86799999999999999</v>
      </c>
      <c r="AA44" s="182">
        <f t="shared" si="11"/>
        <v>-100.2</v>
      </c>
      <c r="AB44" s="205"/>
      <c r="AH44" s="212"/>
      <c r="AI44" s="212"/>
      <c r="AJ44" s="74"/>
      <c r="AK44" s="74"/>
    </row>
    <row r="45" spans="1:55" ht="12.75" customHeight="1" x14ac:dyDescent="0.2">
      <c r="C45" s="213"/>
      <c r="S45" s="45" t="s">
        <v>91</v>
      </c>
      <c r="T45" s="46" t="s">
        <v>92</v>
      </c>
      <c r="U45" s="185">
        <v>4.5419999999999998</v>
      </c>
      <c r="V45" s="178">
        <v>102.7</v>
      </c>
      <c r="W45" s="179">
        <v>103.5</v>
      </c>
      <c r="X45" s="180">
        <f t="shared" si="8"/>
        <v>0.77900000000000003</v>
      </c>
      <c r="Y45" s="180">
        <f>ROUND(((W45-V45)*U45/$V$46),3)</f>
        <v>3.5000000000000003E-2</v>
      </c>
      <c r="Z45" s="181">
        <f>ROUND(Y45/$Y$46*100,3)</f>
        <v>7.5919999999999996</v>
      </c>
      <c r="AA45" s="182">
        <f t="shared" si="11"/>
        <v>-99.2</v>
      </c>
      <c r="AB45" s="205"/>
      <c r="BB45" s="215"/>
    </row>
    <row r="46" spans="1:55" ht="18.75" customHeight="1" x14ac:dyDescent="0.2">
      <c r="S46" s="45" t="s">
        <v>93</v>
      </c>
      <c r="T46" s="188" t="s">
        <v>94</v>
      </c>
      <c r="U46" s="189">
        <v>100</v>
      </c>
      <c r="V46" s="178">
        <v>103.6</v>
      </c>
      <c r="W46" s="179">
        <v>104.1</v>
      </c>
      <c r="X46" s="180">
        <f>ROUND((W46/V46-1)*100,1)</f>
        <v>0.5</v>
      </c>
      <c r="Y46" s="181">
        <f>SUM(Y34:Y45)</f>
        <v>0.46099999999999985</v>
      </c>
      <c r="Z46" s="190">
        <f>SUM(Z34:Z45)</f>
        <v>100</v>
      </c>
      <c r="AA46" s="182">
        <f t="shared" si="11"/>
        <v>-99.5</v>
      </c>
      <c r="AB46" s="205"/>
      <c r="BB46" s="216"/>
      <c r="BC46" s="216"/>
    </row>
    <row r="47" spans="1:55" ht="18" x14ac:dyDescent="0.25">
      <c r="S47" s="217"/>
      <c r="T47" s="191"/>
      <c r="U47" s="191"/>
      <c r="V47" s="191"/>
      <c r="W47" s="191"/>
      <c r="X47" s="191"/>
      <c r="Y47" s="191"/>
      <c r="Z47" s="191"/>
    </row>
  </sheetData>
  <sheetProtection password="CA6E" sheet="1" objects="1" scenarios="1"/>
  <mergeCells count="62">
    <mergeCell ref="Y28:Y33"/>
    <mergeCell ref="Z28:Z33"/>
    <mergeCell ref="BB46:BC46"/>
    <mergeCell ref="T47:Z47"/>
    <mergeCell ref="S28:S33"/>
    <mergeCell ref="T28:T33"/>
    <mergeCell ref="U28:U33"/>
    <mergeCell ref="V28:V33"/>
    <mergeCell ref="W28:W33"/>
    <mergeCell ref="X28:X33"/>
    <mergeCell ref="BH13:BJ13"/>
    <mergeCell ref="T24:Z24"/>
    <mergeCell ref="S25:W25"/>
    <mergeCell ref="X25:Z25"/>
    <mergeCell ref="U26:AA26"/>
    <mergeCell ref="U27:V27"/>
    <mergeCell ref="W27:Z27"/>
    <mergeCell ref="AX4:AY4"/>
    <mergeCell ref="AZ4:BA4"/>
    <mergeCell ref="BB4:BC4"/>
    <mergeCell ref="S5:S10"/>
    <mergeCell ref="T5:T10"/>
    <mergeCell ref="U5:U10"/>
    <mergeCell ref="V5:V10"/>
    <mergeCell ref="W5:W10"/>
    <mergeCell ref="X5:X10"/>
    <mergeCell ref="Y5:Y10"/>
    <mergeCell ref="AM4:AM5"/>
    <mergeCell ref="AN4:AO4"/>
    <mergeCell ref="AP4:AQ4"/>
    <mergeCell ref="AR4:AS4"/>
    <mergeCell ref="AV4:AV5"/>
    <mergeCell ref="AW4:AW5"/>
    <mergeCell ref="W4:Z4"/>
    <mergeCell ref="AC4:AC5"/>
    <mergeCell ref="AD4:AD5"/>
    <mergeCell ref="AE4:AG4"/>
    <mergeCell ref="AJ4:AJ5"/>
    <mergeCell ref="AL4:AL5"/>
    <mergeCell ref="Z5:Z10"/>
    <mergeCell ref="A4:A5"/>
    <mergeCell ref="B4:B5"/>
    <mergeCell ref="C4:C5"/>
    <mergeCell ref="D4:F4"/>
    <mergeCell ref="G4:H4"/>
    <mergeCell ref="U4:V4"/>
    <mergeCell ref="AL2:AS2"/>
    <mergeCell ref="AV2:BC2"/>
    <mergeCell ref="A3:H3"/>
    <mergeCell ref="AC3:AG3"/>
    <mergeCell ref="AK3:AS3"/>
    <mergeCell ref="AV3:BC3"/>
    <mergeCell ref="A1:E1"/>
    <mergeCell ref="F1:H1"/>
    <mergeCell ref="AC1:AG1"/>
    <mergeCell ref="AL1:AS1"/>
    <mergeCell ref="AV1:BC1"/>
    <mergeCell ref="C2:D2"/>
    <mergeCell ref="E2:H2"/>
    <mergeCell ref="S2:W2"/>
    <mergeCell ref="X2:Z2"/>
    <mergeCell ref="AC2:A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الرقم القياسي للمحافظات 2017</vt:lpstr>
      <vt:lpstr>الرقم القياسي للعراق لاشهر 2017</vt:lpstr>
      <vt:lpstr>الرقم القياسي لشهر تموز 2017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2018-05-09T06:36:31Z</dcterms:modified>
</cp:coreProperties>
</file>